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265"/>
  </bookViews>
  <sheets>
    <sheet name="AmpopArajarkutyun"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 name="Sheet17" sheetId="18" r:id="rId18"/>
    <sheet name="Sheet18" sheetId="19" r:id="rId19"/>
    <sheet name="Sheet19" sheetId="20" r:id="rId20"/>
    <sheet name="Sheet20" sheetId="21" r:id="rId21"/>
    <sheet name="Sheet21" sheetId="22" r:id="rId22"/>
    <sheet name="Sheet22" sheetId="23" r:id="rId23"/>
    <sheet name="Sheet23" sheetId="24" r:id="rId24"/>
    <sheet name="Sheet24" sheetId="25" r:id="rId25"/>
    <sheet name="Sheet25" sheetId="26" r:id="rId26"/>
    <sheet name="Sheet26" sheetId="27" r:id="rId27"/>
    <sheet name="Sheet27" sheetId="28" r:id="rId28"/>
    <sheet name="Sheet28" sheetId="29" r:id="rId29"/>
    <sheet name="Sheet29" sheetId="30" r:id="rId30"/>
    <sheet name="Sheet30" sheetId="31" r:id="rId3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7" i="31" l="1"/>
  <c r="O127" i="30"/>
  <c r="O127" i="29"/>
  <c r="O127" i="28"/>
  <c r="O127" i="27"/>
  <c r="O127" i="26"/>
  <c r="O127" i="25"/>
  <c r="O127" i="24"/>
  <c r="O127" i="23"/>
  <c r="O127" i="22"/>
  <c r="O127" i="21"/>
  <c r="O127" i="20"/>
  <c r="O127" i="19"/>
  <c r="O127" i="18"/>
  <c r="O127" i="17"/>
  <c r="O127" i="16"/>
  <c r="O127" i="15"/>
  <c r="O127" i="14"/>
  <c r="O127" i="13"/>
  <c r="O127" i="12"/>
  <c r="O127" i="11"/>
  <c r="O127" i="10"/>
  <c r="O127" i="9"/>
  <c r="O127" i="8"/>
  <c r="O127" i="7"/>
  <c r="O127" i="6"/>
  <c r="O127" i="5"/>
  <c r="O127" i="4"/>
  <c r="O127" i="3"/>
  <c r="K76" i="1"/>
  <c r="K74" i="1"/>
  <c r="K72" i="1"/>
  <c r="K70" i="1"/>
  <c r="K68" i="1"/>
  <c r="K66" i="1"/>
  <c r="K64" i="1"/>
  <c r="K62" i="1"/>
  <c r="K60" i="1"/>
  <c r="K58" i="1"/>
  <c r="K56" i="1"/>
  <c r="K54" i="1"/>
  <c r="K52" i="1"/>
  <c r="K50" i="1"/>
  <c r="K48" i="1"/>
  <c r="K46" i="1"/>
  <c r="K44" i="1"/>
  <c r="K42" i="1"/>
  <c r="K40" i="1"/>
  <c r="K38" i="1"/>
  <c r="K36" i="1"/>
  <c r="K34" i="1"/>
  <c r="K32" i="1"/>
  <c r="K30" i="1"/>
  <c r="K28" i="1"/>
  <c r="K26" i="1"/>
  <c r="K24" i="1"/>
  <c r="K22" i="1"/>
  <c r="K20" i="1"/>
  <c r="D94" i="31" l="1"/>
  <c r="C94" i="31"/>
  <c r="D88" i="31"/>
  <c r="C88" i="31"/>
  <c r="D85" i="31"/>
  <c r="C85" i="31"/>
  <c r="O83" i="31"/>
  <c r="D81" i="31"/>
  <c r="D84" i="31" s="1"/>
  <c r="D92" i="31" s="1"/>
  <c r="D98" i="31" s="1"/>
  <c r="D100" i="31" s="1"/>
  <c r="O9" i="31" s="1"/>
  <c r="D77" i="31"/>
  <c r="C77" i="31"/>
  <c r="C81" i="31" s="1"/>
  <c r="C84" i="31" s="1"/>
  <c r="C92" i="31" s="1"/>
  <c r="C98" i="31" s="1"/>
  <c r="C100" i="31" s="1"/>
  <c r="C70" i="31"/>
  <c r="D67" i="31"/>
  <c r="D70" i="31" s="1"/>
  <c r="C67" i="31"/>
  <c r="C54" i="31"/>
  <c r="D51" i="31"/>
  <c r="D54" i="31" s="1"/>
  <c r="C51" i="31"/>
  <c r="C45" i="31"/>
  <c r="C71" i="31" s="1"/>
  <c r="D42" i="31"/>
  <c r="D45" i="31" s="1"/>
  <c r="D71" i="31" s="1"/>
  <c r="C42" i="31"/>
  <c r="D32" i="31"/>
  <c r="D29" i="31"/>
  <c r="C29" i="31"/>
  <c r="C32" i="31" s="1"/>
  <c r="D15" i="31"/>
  <c r="D33" i="31" s="1"/>
  <c r="D12" i="31"/>
  <c r="C12" i="31"/>
  <c r="C15" i="31" s="1"/>
  <c r="O10" i="31"/>
  <c r="O123" i="31" s="1"/>
  <c r="D94" i="30"/>
  <c r="C94" i="30"/>
  <c r="D88" i="30"/>
  <c r="C88" i="30"/>
  <c r="D85" i="30"/>
  <c r="C85" i="30"/>
  <c r="O83" i="30"/>
  <c r="D81" i="30"/>
  <c r="D84" i="30" s="1"/>
  <c r="D92" i="30" s="1"/>
  <c r="D98" i="30" s="1"/>
  <c r="D100" i="30" s="1"/>
  <c r="O9" i="30" s="1"/>
  <c r="C81" i="30"/>
  <c r="C84" i="30" s="1"/>
  <c r="C92" i="30" s="1"/>
  <c r="C98" i="30" s="1"/>
  <c r="C100" i="30" s="1"/>
  <c r="D77" i="30"/>
  <c r="C77" i="30"/>
  <c r="D67" i="30"/>
  <c r="D70" i="30" s="1"/>
  <c r="C67" i="30"/>
  <c r="C70" i="30" s="1"/>
  <c r="D51" i="30"/>
  <c r="D54" i="30" s="1"/>
  <c r="C51" i="30"/>
  <c r="C54" i="30" s="1"/>
  <c r="D42" i="30"/>
  <c r="D45" i="30" s="1"/>
  <c r="C42" i="30"/>
  <c r="C45" i="30" s="1"/>
  <c r="C71" i="30" s="1"/>
  <c r="D32" i="30"/>
  <c r="C32" i="30"/>
  <c r="D29" i="30"/>
  <c r="C29" i="30"/>
  <c r="D15" i="30"/>
  <c r="D33" i="30" s="1"/>
  <c r="C15" i="30"/>
  <c r="C33" i="30" s="1"/>
  <c r="D12" i="30"/>
  <c r="C12" i="30"/>
  <c r="O10" i="30"/>
  <c r="O123" i="30" s="1"/>
  <c r="D94" i="29"/>
  <c r="C94" i="29"/>
  <c r="D88" i="29"/>
  <c r="C88" i="29"/>
  <c r="D85" i="29"/>
  <c r="C85" i="29"/>
  <c r="O83" i="29"/>
  <c r="D81" i="29"/>
  <c r="D84" i="29" s="1"/>
  <c r="D92" i="29" s="1"/>
  <c r="D98" i="29" s="1"/>
  <c r="D100" i="29" s="1"/>
  <c r="O9" i="29" s="1"/>
  <c r="O124" i="29" s="1"/>
  <c r="O126" i="29" s="1"/>
  <c r="C81" i="29"/>
  <c r="C84" i="29" s="1"/>
  <c r="C92" i="29" s="1"/>
  <c r="C98" i="29" s="1"/>
  <c r="C100" i="29" s="1"/>
  <c r="D77" i="29"/>
  <c r="C77" i="29"/>
  <c r="D67" i="29"/>
  <c r="D70" i="29" s="1"/>
  <c r="C67" i="29"/>
  <c r="C70" i="29" s="1"/>
  <c r="D51" i="29"/>
  <c r="D54" i="29" s="1"/>
  <c r="C51" i="29"/>
  <c r="C54" i="29" s="1"/>
  <c r="D42" i="29"/>
  <c r="D45" i="29" s="1"/>
  <c r="D71" i="29" s="1"/>
  <c r="C42" i="29"/>
  <c r="C45" i="29" s="1"/>
  <c r="D32" i="29"/>
  <c r="C32" i="29"/>
  <c r="D29" i="29"/>
  <c r="C29" i="29"/>
  <c r="D15" i="29"/>
  <c r="D33" i="29" s="1"/>
  <c r="C15" i="29"/>
  <c r="C33" i="29" s="1"/>
  <c r="D12" i="29"/>
  <c r="C12" i="29"/>
  <c r="O10" i="29"/>
  <c r="O123" i="29" s="1"/>
  <c r="D94" i="28"/>
  <c r="C94" i="28"/>
  <c r="D88" i="28"/>
  <c r="C88" i="28"/>
  <c r="D85" i="28"/>
  <c r="C85" i="28"/>
  <c r="O83" i="28"/>
  <c r="D81" i="28"/>
  <c r="D84" i="28" s="1"/>
  <c r="D92" i="28" s="1"/>
  <c r="D98" i="28" s="1"/>
  <c r="D100" i="28" s="1"/>
  <c r="O9" i="28" s="1"/>
  <c r="C81" i="28"/>
  <c r="C84" i="28" s="1"/>
  <c r="C92" i="28" s="1"/>
  <c r="C98" i="28" s="1"/>
  <c r="C100" i="28" s="1"/>
  <c r="D77" i="28"/>
  <c r="C77" i="28"/>
  <c r="D67" i="28"/>
  <c r="D70" i="28" s="1"/>
  <c r="C67" i="28"/>
  <c r="C70" i="28" s="1"/>
  <c r="D51" i="28"/>
  <c r="D54" i="28" s="1"/>
  <c r="C51" i="28"/>
  <c r="C54" i="28" s="1"/>
  <c r="D42" i="28"/>
  <c r="D45" i="28" s="1"/>
  <c r="D71" i="28" s="1"/>
  <c r="C42" i="28"/>
  <c r="C45" i="28" s="1"/>
  <c r="C71" i="28" s="1"/>
  <c r="D32" i="28"/>
  <c r="D29" i="28"/>
  <c r="C29" i="28"/>
  <c r="C32" i="28" s="1"/>
  <c r="D15" i="28"/>
  <c r="D33" i="28" s="1"/>
  <c r="D12" i="28"/>
  <c r="C12" i="28"/>
  <c r="C15" i="28" s="1"/>
  <c r="O10" i="28"/>
  <c r="O123" i="28" s="1"/>
  <c r="D94" i="27"/>
  <c r="C94" i="27"/>
  <c r="D88" i="27"/>
  <c r="C88" i="27"/>
  <c r="D85" i="27"/>
  <c r="C85" i="27"/>
  <c r="O83" i="27"/>
  <c r="D81" i="27"/>
  <c r="D84" i="27" s="1"/>
  <c r="D92" i="27" s="1"/>
  <c r="D98" i="27" s="1"/>
  <c r="D100" i="27" s="1"/>
  <c r="O9" i="27" s="1"/>
  <c r="D77" i="27"/>
  <c r="C77" i="27"/>
  <c r="C81" i="27" s="1"/>
  <c r="C84" i="27" s="1"/>
  <c r="C92" i="27" s="1"/>
  <c r="C98" i="27" s="1"/>
  <c r="C100" i="27" s="1"/>
  <c r="C70" i="27"/>
  <c r="D67" i="27"/>
  <c r="D70" i="27" s="1"/>
  <c r="C67" i="27"/>
  <c r="C54" i="27"/>
  <c r="D51" i="27"/>
  <c r="D54" i="27" s="1"/>
  <c r="C51" i="27"/>
  <c r="D42" i="27"/>
  <c r="D45" i="27" s="1"/>
  <c r="C42" i="27"/>
  <c r="C45" i="27" s="1"/>
  <c r="C71" i="27" s="1"/>
  <c r="D32" i="27"/>
  <c r="D29" i="27"/>
  <c r="C29" i="27"/>
  <c r="C32" i="27" s="1"/>
  <c r="D15" i="27"/>
  <c r="D33" i="27" s="1"/>
  <c r="D12" i="27"/>
  <c r="C12" i="27"/>
  <c r="C15" i="27" s="1"/>
  <c r="C33" i="27" s="1"/>
  <c r="O10" i="27"/>
  <c r="O123" i="27" s="1"/>
  <c r="D94" i="26"/>
  <c r="C94" i="26"/>
  <c r="D88" i="26"/>
  <c r="C88" i="26"/>
  <c r="D85" i="26"/>
  <c r="C85" i="26"/>
  <c r="O83" i="26"/>
  <c r="D81" i="26"/>
  <c r="D84" i="26" s="1"/>
  <c r="D92" i="26" s="1"/>
  <c r="D98" i="26" s="1"/>
  <c r="D100" i="26" s="1"/>
  <c r="O9" i="26" s="1"/>
  <c r="D77" i="26"/>
  <c r="C77" i="26"/>
  <c r="C81" i="26" s="1"/>
  <c r="C84" i="26" s="1"/>
  <c r="C92" i="26" s="1"/>
  <c r="C98" i="26" s="1"/>
  <c r="C100" i="26" s="1"/>
  <c r="C70" i="26"/>
  <c r="D67" i="26"/>
  <c r="D70" i="26" s="1"/>
  <c r="C67" i="26"/>
  <c r="C54" i="26"/>
  <c r="D51" i="26"/>
  <c r="D54" i="26" s="1"/>
  <c r="C51" i="26"/>
  <c r="C45" i="26"/>
  <c r="C71" i="26" s="1"/>
  <c r="D42" i="26"/>
  <c r="D45" i="26" s="1"/>
  <c r="C42" i="26"/>
  <c r="D32" i="26"/>
  <c r="D29" i="26"/>
  <c r="C29" i="26"/>
  <c r="C32" i="26" s="1"/>
  <c r="D15" i="26"/>
  <c r="D33" i="26" s="1"/>
  <c r="D12" i="26"/>
  <c r="C12" i="26"/>
  <c r="C15" i="26" s="1"/>
  <c r="O10" i="26"/>
  <c r="O123" i="26" s="1"/>
  <c r="D94" i="25"/>
  <c r="C94" i="25"/>
  <c r="D88" i="25"/>
  <c r="C88" i="25"/>
  <c r="D85" i="25"/>
  <c r="C85" i="25"/>
  <c r="O83" i="25"/>
  <c r="D81" i="25"/>
  <c r="D84" i="25" s="1"/>
  <c r="D92" i="25" s="1"/>
  <c r="D98" i="25" s="1"/>
  <c r="D100" i="25" s="1"/>
  <c r="O9" i="25" s="1"/>
  <c r="D77" i="25"/>
  <c r="C77" i="25"/>
  <c r="C81" i="25" s="1"/>
  <c r="C84" i="25" s="1"/>
  <c r="C92" i="25" s="1"/>
  <c r="C98" i="25" s="1"/>
  <c r="C100" i="25" s="1"/>
  <c r="C70" i="25"/>
  <c r="D67" i="25"/>
  <c r="D70" i="25" s="1"/>
  <c r="C67" i="25"/>
  <c r="C54" i="25"/>
  <c r="D51" i="25"/>
  <c r="D54" i="25" s="1"/>
  <c r="C51" i="25"/>
  <c r="C45" i="25"/>
  <c r="C71" i="25" s="1"/>
  <c r="D42" i="25"/>
  <c r="D45" i="25" s="1"/>
  <c r="D71" i="25" s="1"/>
  <c r="C42" i="25"/>
  <c r="D32" i="25"/>
  <c r="D29" i="25"/>
  <c r="C29" i="25"/>
  <c r="C32" i="25" s="1"/>
  <c r="D15" i="25"/>
  <c r="D33" i="25" s="1"/>
  <c r="D12" i="25"/>
  <c r="C12" i="25"/>
  <c r="C15" i="25" s="1"/>
  <c r="O10" i="25"/>
  <c r="O123" i="25" s="1"/>
  <c r="D94" i="24"/>
  <c r="C94" i="24"/>
  <c r="D88" i="24"/>
  <c r="C88" i="24"/>
  <c r="D85" i="24"/>
  <c r="C85" i="24"/>
  <c r="O83" i="24"/>
  <c r="D81" i="24"/>
  <c r="D84" i="24" s="1"/>
  <c r="D92" i="24" s="1"/>
  <c r="D98" i="24" s="1"/>
  <c r="D100" i="24" s="1"/>
  <c r="O9" i="24" s="1"/>
  <c r="C81" i="24"/>
  <c r="C84" i="24" s="1"/>
  <c r="C92" i="24" s="1"/>
  <c r="C98" i="24" s="1"/>
  <c r="C100" i="24" s="1"/>
  <c r="D77" i="24"/>
  <c r="C77" i="24"/>
  <c r="D67" i="24"/>
  <c r="D70" i="24" s="1"/>
  <c r="C67" i="24"/>
  <c r="C70" i="24" s="1"/>
  <c r="D51" i="24"/>
  <c r="D54" i="24" s="1"/>
  <c r="C51" i="24"/>
  <c r="C54" i="24" s="1"/>
  <c r="D42" i="24"/>
  <c r="D45" i="24" s="1"/>
  <c r="C42" i="24"/>
  <c r="C45" i="24" s="1"/>
  <c r="D32" i="24"/>
  <c r="C32" i="24"/>
  <c r="D29" i="24"/>
  <c r="C29" i="24"/>
  <c r="D15" i="24"/>
  <c r="D33" i="24" s="1"/>
  <c r="C15" i="24"/>
  <c r="C33" i="24" s="1"/>
  <c r="D12" i="24"/>
  <c r="C12" i="24"/>
  <c r="O10" i="24"/>
  <c r="O123" i="24" s="1"/>
  <c r="D94" i="23"/>
  <c r="C94" i="23"/>
  <c r="D88" i="23"/>
  <c r="C88" i="23"/>
  <c r="D85" i="23"/>
  <c r="C85" i="23"/>
  <c r="O83" i="23"/>
  <c r="D81" i="23"/>
  <c r="D84" i="23" s="1"/>
  <c r="D92" i="23" s="1"/>
  <c r="D98" i="23" s="1"/>
  <c r="D100" i="23" s="1"/>
  <c r="O9" i="23" s="1"/>
  <c r="C81" i="23"/>
  <c r="C84" i="23" s="1"/>
  <c r="C92" i="23" s="1"/>
  <c r="C98" i="23" s="1"/>
  <c r="C100" i="23" s="1"/>
  <c r="D77" i="23"/>
  <c r="C77" i="23"/>
  <c r="D67" i="23"/>
  <c r="D70" i="23" s="1"/>
  <c r="C67" i="23"/>
  <c r="C70" i="23" s="1"/>
  <c r="D51" i="23"/>
  <c r="D54" i="23" s="1"/>
  <c r="C51" i="23"/>
  <c r="C54" i="23" s="1"/>
  <c r="D42" i="23"/>
  <c r="D45" i="23" s="1"/>
  <c r="C42" i="23"/>
  <c r="C45" i="23" s="1"/>
  <c r="C71" i="23" s="1"/>
  <c r="D32" i="23"/>
  <c r="C32" i="23"/>
  <c r="D29" i="23"/>
  <c r="C29" i="23"/>
  <c r="D15" i="23"/>
  <c r="D33" i="23" s="1"/>
  <c r="C15" i="23"/>
  <c r="C33" i="23" s="1"/>
  <c r="D12" i="23"/>
  <c r="C12" i="23"/>
  <c r="O10" i="23"/>
  <c r="O123" i="23" s="1"/>
  <c r="D94" i="22"/>
  <c r="C94" i="22"/>
  <c r="D88" i="22"/>
  <c r="C88" i="22"/>
  <c r="D85" i="22"/>
  <c r="C85" i="22"/>
  <c r="O83" i="22"/>
  <c r="D81" i="22"/>
  <c r="D84" i="22" s="1"/>
  <c r="D92" i="22" s="1"/>
  <c r="D98" i="22" s="1"/>
  <c r="D100" i="22" s="1"/>
  <c r="O9" i="22" s="1"/>
  <c r="C81" i="22"/>
  <c r="C84" i="22" s="1"/>
  <c r="C92" i="22" s="1"/>
  <c r="C98" i="22" s="1"/>
  <c r="C100" i="22" s="1"/>
  <c r="D77" i="22"/>
  <c r="C77" i="22"/>
  <c r="D67" i="22"/>
  <c r="D70" i="22" s="1"/>
  <c r="C67" i="22"/>
  <c r="C70" i="22" s="1"/>
  <c r="D51" i="22"/>
  <c r="D54" i="22" s="1"/>
  <c r="C51" i="22"/>
  <c r="C54" i="22" s="1"/>
  <c r="D42" i="22"/>
  <c r="D45" i="22" s="1"/>
  <c r="C42" i="22"/>
  <c r="C45" i="22" s="1"/>
  <c r="C71" i="22" s="1"/>
  <c r="D32" i="22"/>
  <c r="C32" i="22"/>
  <c r="D29" i="22"/>
  <c r="C29" i="22"/>
  <c r="D15" i="22"/>
  <c r="D33" i="22" s="1"/>
  <c r="C15" i="22"/>
  <c r="C33" i="22" s="1"/>
  <c r="D12" i="22"/>
  <c r="C12" i="22"/>
  <c r="O10" i="22"/>
  <c r="O123" i="22" s="1"/>
  <c r="D94" i="21"/>
  <c r="C94" i="21"/>
  <c r="D88" i="21"/>
  <c r="C88" i="21"/>
  <c r="D85" i="21"/>
  <c r="C85" i="21"/>
  <c r="O83" i="21"/>
  <c r="D81" i="21"/>
  <c r="D84" i="21" s="1"/>
  <c r="D92" i="21" s="1"/>
  <c r="D98" i="21" s="1"/>
  <c r="D100" i="21" s="1"/>
  <c r="O9" i="21" s="1"/>
  <c r="C81" i="21"/>
  <c r="C84" i="21" s="1"/>
  <c r="C92" i="21" s="1"/>
  <c r="C98" i="21" s="1"/>
  <c r="C100" i="21" s="1"/>
  <c r="D77" i="21"/>
  <c r="C77" i="21"/>
  <c r="D67" i="21"/>
  <c r="D70" i="21" s="1"/>
  <c r="C67" i="21"/>
  <c r="C70" i="21" s="1"/>
  <c r="D51" i="21"/>
  <c r="D54" i="21" s="1"/>
  <c r="C51" i="21"/>
  <c r="C54" i="21" s="1"/>
  <c r="D42" i="21"/>
  <c r="D45" i="21" s="1"/>
  <c r="C42" i="21"/>
  <c r="C45" i="21" s="1"/>
  <c r="C71" i="21" s="1"/>
  <c r="D32" i="21"/>
  <c r="C32" i="21"/>
  <c r="D29" i="21"/>
  <c r="C29" i="21"/>
  <c r="D15" i="21"/>
  <c r="D33" i="21" s="1"/>
  <c r="C15" i="21"/>
  <c r="C33" i="21" s="1"/>
  <c r="D12" i="21"/>
  <c r="C12" i="21"/>
  <c r="O10" i="21"/>
  <c r="O123" i="21" s="1"/>
  <c r="D94" i="20"/>
  <c r="C94" i="20"/>
  <c r="D88" i="20"/>
  <c r="C88" i="20"/>
  <c r="D85" i="20"/>
  <c r="C85" i="20"/>
  <c r="O83" i="20"/>
  <c r="D81" i="20"/>
  <c r="D84" i="20" s="1"/>
  <c r="D92" i="20" s="1"/>
  <c r="D98" i="20" s="1"/>
  <c r="D100" i="20" s="1"/>
  <c r="O9" i="20" s="1"/>
  <c r="O124" i="20" s="1"/>
  <c r="O126" i="20" s="1"/>
  <c r="C81" i="20"/>
  <c r="C84" i="20" s="1"/>
  <c r="C92" i="20" s="1"/>
  <c r="C98" i="20" s="1"/>
  <c r="C100" i="20" s="1"/>
  <c r="D77" i="20"/>
  <c r="C77" i="20"/>
  <c r="D67" i="20"/>
  <c r="D70" i="20" s="1"/>
  <c r="C67" i="20"/>
  <c r="C70" i="20" s="1"/>
  <c r="D51" i="20"/>
  <c r="D54" i="20" s="1"/>
  <c r="C51" i="20"/>
  <c r="C54" i="20" s="1"/>
  <c r="D42" i="20"/>
  <c r="D45" i="20" s="1"/>
  <c r="D71" i="20" s="1"/>
  <c r="C42" i="20"/>
  <c r="C45" i="20" s="1"/>
  <c r="C71" i="20" s="1"/>
  <c r="D32" i="20"/>
  <c r="C32" i="20"/>
  <c r="D29" i="20"/>
  <c r="C29" i="20"/>
  <c r="D15" i="20"/>
  <c r="D33" i="20" s="1"/>
  <c r="C15" i="20"/>
  <c r="C33" i="20" s="1"/>
  <c r="D12" i="20"/>
  <c r="C12" i="20"/>
  <c r="O10" i="20"/>
  <c r="O123" i="20" s="1"/>
  <c r="D94" i="19"/>
  <c r="C94" i="19"/>
  <c r="D88" i="19"/>
  <c r="C88" i="19"/>
  <c r="D85" i="19"/>
  <c r="C85" i="19"/>
  <c r="O83" i="19"/>
  <c r="D81" i="19"/>
  <c r="D84" i="19" s="1"/>
  <c r="D92" i="19" s="1"/>
  <c r="D98" i="19" s="1"/>
  <c r="D100" i="19" s="1"/>
  <c r="O9" i="19" s="1"/>
  <c r="D77" i="19"/>
  <c r="C77" i="19"/>
  <c r="C81" i="19" s="1"/>
  <c r="C84" i="19" s="1"/>
  <c r="C92" i="19" s="1"/>
  <c r="C98" i="19" s="1"/>
  <c r="C100" i="19" s="1"/>
  <c r="C70" i="19"/>
  <c r="D67" i="19"/>
  <c r="D70" i="19" s="1"/>
  <c r="C67" i="19"/>
  <c r="C54" i="19"/>
  <c r="D51" i="19"/>
  <c r="D54" i="19" s="1"/>
  <c r="C51" i="19"/>
  <c r="C45" i="19"/>
  <c r="C71" i="19" s="1"/>
  <c r="D42" i="19"/>
  <c r="D45" i="19" s="1"/>
  <c r="D71" i="19" s="1"/>
  <c r="C42" i="19"/>
  <c r="D32" i="19"/>
  <c r="D29" i="19"/>
  <c r="C29" i="19"/>
  <c r="C32" i="19" s="1"/>
  <c r="D15" i="19"/>
  <c r="D33" i="19" s="1"/>
  <c r="D12" i="19"/>
  <c r="C12" i="19"/>
  <c r="C15" i="19" s="1"/>
  <c r="O10" i="19"/>
  <c r="O123" i="19" s="1"/>
  <c r="D94" i="18"/>
  <c r="C94" i="18"/>
  <c r="D88" i="18"/>
  <c r="C88" i="18"/>
  <c r="D85" i="18"/>
  <c r="C85" i="18"/>
  <c r="O83" i="18"/>
  <c r="D81" i="18"/>
  <c r="D84" i="18" s="1"/>
  <c r="D92" i="18" s="1"/>
  <c r="D98" i="18" s="1"/>
  <c r="D100" i="18" s="1"/>
  <c r="O9" i="18" s="1"/>
  <c r="D77" i="18"/>
  <c r="C77" i="18"/>
  <c r="C81" i="18" s="1"/>
  <c r="C84" i="18" s="1"/>
  <c r="C92" i="18" s="1"/>
  <c r="C98" i="18" s="1"/>
  <c r="C100" i="18" s="1"/>
  <c r="C70" i="18"/>
  <c r="D67" i="18"/>
  <c r="D70" i="18" s="1"/>
  <c r="C67" i="18"/>
  <c r="C54" i="18"/>
  <c r="D51" i="18"/>
  <c r="D54" i="18" s="1"/>
  <c r="C51" i="18"/>
  <c r="C45" i="18"/>
  <c r="C71" i="18" s="1"/>
  <c r="D42" i="18"/>
  <c r="D45" i="18" s="1"/>
  <c r="C42" i="18"/>
  <c r="D32" i="18"/>
  <c r="D29" i="18"/>
  <c r="C29" i="18"/>
  <c r="C32" i="18" s="1"/>
  <c r="D15" i="18"/>
  <c r="D33" i="18" s="1"/>
  <c r="C15" i="18"/>
  <c r="D12" i="18"/>
  <c r="C12" i="18"/>
  <c r="O10" i="18"/>
  <c r="O123" i="18" s="1"/>
  <c r="D94" i="17"/>
  <c r="C94" i="17"/>
  <c r="D88" i="17"/>
  <c r="C88" i="17"/>
  <c r="D85" i="17"/>
  <c r="C85" i="17"/>
  <c r="O83" i="17"/>
  <c r="D81" i="17"/>
  <c r="D84" i="17" s="1"/>
  <c r="D92" i="17" s="1"/>
  <c r="D98" i="17" s="1"/>
  <c r="D100" i="17" s="1"/>
  <c r="O9" i="17" s="1"/>
  <c r="O124" i="17" s="1"/>
  <c r="O126" i="17" s="1"/>
  <c r="D77" i="17"/>
  <c r="C77" i="17"/>
  <c r="C81" i="17" s="1"/>
  <c r="C84" i="17" s="1"/>
  <c r="C92" i="17" s="1"/>
  <c r="C98" i="17" s="1"/>
  <c r="C100" i="17" s="1"/>
  <c r="C70" i="17"/>
  <c r="D67" i="17"/>
  <c r="D70" i="17" s="1"/>
  <c r="C67" i="17"/>
  <c r="C54" i="17"/>
  <c r="D51" i="17"/>
  <c r="D54" i="17" s="1"/>
  <c r="C51" i="17"/>
  <c r="C45" i="17"/>
  <c r="C71" i="17" s="1"/>
  <c r="D42" i="17"/>
  <c r="D45" i="17" s="1"/>
  <c r="C42" i="17"/>
  <c r="D32" i="17"/>
  <c r="D29" i="17"/>
  <c r="C29" i="17"/>
  <c r="C32" i="17" s="1"/>
  <c r="D15" i="17"/>
  <c r="D33" i="17" s="1"/>
  <c r="D12" i="17"/>
  <c r="C12" i="17"/>
  <c r="C15" i="17" s="1"/>
  <c r="C33" i="17" s="1"/>
  <c r="O10" i="17"/>
  <c r="O123" i="17" s="1"/>
  <c r="D94" i="16"/>
  <c r="C94" i="16"/>
  <c r="D88" i="16"/>
  <c r="C88" i="16"/>
  <c r="D85" i="16"/>
  <c r="C85" i="16"/>
  <c r="O83" i="16"/>
  <c r="D81" i="16"/>
  <c r="D84" i="16" s="1"/>
  <c r="D92" i="16" s="1"/>
  <c r="D98" i="16" s="1"/>
  <c r="D100" i="16" s="1"/>
  <c r="O9" i="16" s="1"/>
  <c r="D77" i="16"/>
  <c r="C77" i="16"/>
  <c r="C81" i="16" s="1"/>
  <c r="C84" i="16" s="1"/>
  <c r="C92" i="16" s="1"/>
  <c r="C98" i="16" s="1"/>
  <c r="C100" i="16" s="1"/>
  <c r="C70" i="16"/>
  <c r="D67" i="16"/>
  <c r="D70" i="16" s="1"/>
  <c r="C67" i="16"/>
  <c r="C54" i="16"/>
  <c r="D51" i="16"/>
  <c r="D54" i="16" s="1"/>
  <c r="C51" i="16"/>
  <c r="C45" i="16"/>
  <c r="C71" i="16" s="1"/>
  <c r="D42" i="16"/>
  <c r="D45" i="16" s="1"/>
  <c r="C42" i="16"/>
  <c r="D32" i="16"/>
  <c r="D29" i="16"/>
  <c r="C29" i="16"/>
  <c r="C32" i="16" s="1"/>
  <c r="D15" i="16"/>
  <c r="D33" i="16" s="1"/>
  <c r="D12" i="16"/>
  <c r="C12" i="16"/>
  <c r="C15" i="16" s="1"/>
  <c r="O10" i="16"/>
  <c r="O123" i="16" s="1"/>
  <c r="D94" i="15"/>
  <c r="C94" i="15"/>
  <c r="D88" i="15"/>
  <c r="C88" i="15"/>
  <c r="D85" i="15"/>
  <c r="C85" i="15"/>
  <c r="O83" i="15"/>
  <c r="C81" i="15"/>
  <c r="C84" i="15" s="1"/>
  <c r="C92" i="15" s="1"/>
  <c r="C98" i="15" s="1"/>
  <c r="C100" i="15" s="1"/>
  <c r="D77" i="15"/>
  <c r="D81" i="15" s="1"/>
  <c r="D84" i="15" s="1"/>
  <c r="D92" i="15" s="1"/>
  <c r="D98" i="15" s="1"/>
  <c r="D100" i="15" s="1"/>
  <c r="O9" i="15" s="1"/>
  <c r="O124" i="15" s="1"/>
  <c r="O126" i="15" s="1"/>
  <c r="C77" i="15"/>
  <c r="D70" i="15"/>
  <c r="D67" i="15"/>
  <c r="C67" i="15"/>
  <c r="C70" i="15" s="1"/>
  <c r="D54" i="15"/>
  <c r="D51" i="15"/>
  <c r="C51" i="15"/>
  <c r="C54" i="15" s="1"/>
  <c r="D45" i="15"/>
  <c r="D71" i="15" s="1"/>
  <c r="D42" i="15"/>
  <c r="C42" i="15"/>
  <c r="C45" i="15" s="1"/>
  <c r="C32" i="15"/>
  <c r="D29" i="15"/>
  <c r="D32" i="15" s="1"/>
  <c r="C29" i="15"/>
  <c r="C15" i="15"/>
  <c r="C33" i="15" s="1"/>
  <c r="D12" i="15"/>
  <c r="D15" i="15" s="1"/>
  <c r="C12" i="15"/>
  <c r="O10" i="15"/>
  <c r="O123" i="15" s="1"/>
  <c r="D94" i="14"/>
  <c r="C94" i="14"/>
  <c r="D88" i="14"/>
  <c r="C88" i="14"/>
  <c r="D85" i="14"/>
  <c r="C85" i="14"/>
  <c r="O83" i="14"/>
  <c r="D81" i="14"/>
  <c r="D84" i="14" s="1"/>
  <c r="D92" i="14" s="1"/>
  <c r="D98" i="14" s="1"/>
  <c r="D100" i="14" s="1"/>
  <c r="O9" i="14" s="1"/>
  <c r="C81" i="14"/>
  <c r="C84" i="14" s="1"/>
  <c r="C92" i="14" s="1"/>
  <c r="C98" i="14" s="1"/>
  <c r="C100" i="14" s="1"/>
  <c r="D77" i="14"/>
  <c r="C77" i="14"/>
  <c r="D67" i="14"/>
  <c r="D70" i="14" s="1"/>
  <c r="C67" i="14"/>
  <c r="C70" i="14" s="1"/>
  <c r="D51" i="14"/>
  <c r="D54" i="14" s="1"/>
  <c r="C51" i="14"/>
  <c r="C54" i="14" s="1"/>
  <c r="D42" i="14"/>
  <c r="D45" i="14" s="1"/>
  <c r="C42" i="14"/>
  <c r="C45" i="14" s="1"/>
  <c r="C71" i="14" s="1"/>
  <c r="D32" i="14"/>
  <c r="C32" i="14"/>
  <c r="D29" i="14"/>
  <c r="C29" i="14"/>
  <c r="D15" i="14"/>
  <c r="D33" i="14" s="1"/>
  <c r="C15" i="14"/>
  <c r="C33" i="14" s="1"/>
  <c r="D12" i="14"/>
  <c r="C12" i="14"/>
  <c r="O10" i="14"/>
  <c r="O123" i="14" s="1"/>
  <c r="D94" i="13"/>
  <c r="C94" i="13"/>
  <c r="D88" i="13"/>
  <c r="C88" i="13"/>
  <c r="D85" i="13"/>
  <c r="C85" i="13"/>
  <c r="O83" i="13"/>
  <c r="D81" i="13"/>
  <c r="D84" i="13" s="1"/>
  <c r="D92" i="13" s="1"/>
  <c r="D98" i="13" s="1"/>
  <c r="D100" i="13" s="1"/>
  <c r="O9" i="13" s="1"/>
  <c r="O124" i="13" s="1"/>
  <c r="O126" i="13" s="1"/>
  <c r="D77" i="13"/>
  <c r="C77" i="13"/>
  <c r="C81" i="13" s="1"/>
  <c r="C84" i="13" s="1"/>
  <c r="C92" i="13" s="1"/>
  <c r="C98" i="13" s="1"/>
  <c r="C100" i="13" s="1"/>
  <c r="D67" i="13"/>
  <c r="D70" i="13" s="1"/>
  <c r="C67" i="13"/>
  <c r="C70" i="13" s="1"/>
  <c r="C54" i="13"/>
  <c r="D51" i="13"/>
  <c r="D54" i="13" s="1"/>
  <c r="C51" i="13"/>
  <c r="D42" i="13"/>
  <c r="D45" i="13" s="1"/>
  <c r="C42" i="13"/>
  <c r="C45" i="13" s="1"/>
  <c r="D32" i="13"/>
  <c r="C32" i="13"/>
  <c r="D29" i="13"/>
  <c r="C29" i="13"/>
  <c r="D15" i="13"/>
  <c r="D33" i="13" s="1"/>
  <c r="D12" i="13"/>
  <c r="C12" i="13"/>
  <c r="C15" i="13" s="1"/>
  <c r="C33" i="13" s="1"/>
  <c r="O10" i="13"/>
  <c r="O123" i="13" s="1"/>
  <c r="D94" i="12"/>
  <c r="C94" i="12"/>
  <c r="D88" i="12"/>
  <c r="C88" i="12"/>
  <c r="D85" i="12"/>
  <c r="C85" i="12"/>
  <c r="O83" i="12"/>
  <c r="D81" i="12"/>
  <c r="D84" i="12" s="1"/>
  <c r="D92" i="12" s="1"/>
  <c r="D98" i="12" s="1"/>
  <c r="D100" i="12" s="1"/>
  <c r="O9" i="12" s="1"/>
  <c r="C81" i="12"/>
  <c r="C84" i="12" s="1"/>
  <c r="C92" i="12" s="1"/>
  <c r="C98" i="12" s="1"/>
  <c r="C100" i="12" s="1"/>
  <c r="D77" i="12"/>
  <c r="C77" i="12"/>
  <c r="D67" i="12"/>
  <c r="D70" i="12" s="1"/>
  <c r="C67" i="12"/>
  <c r="C70" i="12" s="1"/>
  <c r="D51" i="12"/>
  <c r="D54" i="12" s="1"/>
  <c r="C51" i="12"/>
  <c r="C54" i="12" s="1"/>
  <c r="D42" i="12"/>
  <c r="D45" i="12" s="1"/>
  <c r="C42" i="12"/>
  <c r="C45" i="12" s="1"/>
  <c r="C71" i="12" s="1"/>
  <c r="D32" i="12"/>
  <c r="C32" i="12"/>
  <c r="D29" i="12"/>
  <c r="C29" i="12"/>
  <c r="D15" i="12"/>
  <c r="D33" i="12" s="1"/>
  <c r="C15" i="12"/>
  <c r="C33" i="12" s="1"/>
  <c r="D12" i="12"/>
  <c r="C12" i="12"/>
  <c r="O10" i="12"/>
  <c r="O123" i="12" s="1"/>
  <c r="D94" i="11"/>
  <c r="C94" i="11"/>
  <c r="D88" i="11"/>
  <c r="C88" i="11"/>
  <c r="D85" i="11"/>
  <c r="C85" i="11"/>
  <c r="O83" i="11"/>
  <c r="D81" i="11"/>
  <c r="D84" i="11" s="1"/>
  <c r="D92" i="11" s="1"/>
  <c r="D98" i="11" s="1"/>
  <c r="D100" i="11" s="1"/>
  <c r="O9" i="11" s="1"/>
  <c r="C81" i="11"/>
  <c r="C84" i="11" s="1"/>
  <c r="C92" i="11" s="1"/>
  <c r="C98" i="11" s="1"/>
  <c r="C100" i="11" s="1"/>
  <c r="D77" i="11"/>
  <c r="C77" i="11"/>
  <c r="D67" i="11"/>
  <c r="D70" i="11" s="1"/>
  <c r="C67" i="11"/>
  <c r="C70" i="11" s="1"/>
  <c r="D51" i="11"/>
  <c r="D54" i="11" s="1"/>
  <c r="C51" i="11"/>
  <c r="C54" i="11" s="1"/>
  <c r="D42" i="11"/>
  <c r="D45" i="11" s="1"/>
  <c r="C42" i="11"/>
  <c r="C45" i="11" s="1"/>
  <c r="C71" i="11" s="1"/>
  <c r="D32" i="11"/>
  <c r="C32" i="11"/>
  <c r="D29" i="11"/>
  <c r="C29" i="11"/>
  <c r="D15" i="11"/>
  <c r="D33" i="11" s="1"/>
  <c r="C15" i="11"/>
  <c r="C33" i="11" s="1"/>
  <c r="D12" i="11"/>
  <c r="C12" i="11"/>
  <c r="O10" i="11"/>
  <c r="O123" i="11" s="1"/>
  <c r="D94" i="10"/>
  <c r="C94" i="10"/>
  <c r="D88" i="10"/>
  <c r="C88" i="10"/>
  <c r="D85" i="10"/>
  <c r="C85" i="10"/>
  <c r="O83" i="10"/>
  <c r="C81" i="10"/>
  <c r="C84" i="10" s="1"/>
  <c r="C92" i="10" s="1"/>
  <c r="C98" i="10" s="1"/>
  <c r="C100" i="10" s="1"/>
  <c r="D77" i="10"/>
  <c r="D81" i="10" s="1"/>
  <c r="D84" i="10" s="1"/>
  <c r="D92" i="10" s="1"/>
  <c r="D98" i="10" s="1"/>
  <c r="D100" i="10" s="1"/>
  <c r="O9" i="10" s="1"/>
  <c r="O124" i="10" s="1"/>
  <c r="O126" i="10" s="1"/>
  <c r="C77" i="10"/>
  <c r="D70" i="10"/>
  <c r="D67" i="10"/>
  <c r="C67" i="10"/>
  <c r="C70" i="10" s="1"/>
  <c r="D54" i="10"/>
  <c r="D51" i="10"/>
  <c r="C51" i="10"/>
  <c r="C54" i="10" s="1"/>
  <c r="D45" i="10"/>
  <c r="D71" i="10" s="1"/>
  <c r="D42" i="10"/>
  <c r="C42" i="10"/>
  <c r="C45" i="10" s="1"/>
  <c r="C32" i="10"/>
  <c r="D29" i="10"/>
  <c r="D32" i="10" s="1"/>
  <c r="C29" i="10"/>
  <c r="C15" i="10"/>
  <c r="C33" i="10" s="1"/>
  <c r="D12" i="10"/>
  <c r="D15" i="10" s="1"/>
  <c r="C12" i="10"/>
  <c r="O10" i="10"/>
  <c r="O123" i="10" s="1"/>
  <c r="D94" i="9"/>
  <c r="C94" i="9"/>
  <c r="D88" i="9"/>
  <c r="C88" i="9"/>
  <c r="D85" i="9"/>
  <c r="C85" i="9"/>
  <c r="O83" i="9"/>
  <c r="D81" i="9"/>
  <c r="D84" i="9" s="1"/>
  <c r="D92" i="9" s="1"/>
  <c r="D98" i="9" s="1"/>
  <c r="D100" i="9" s="1"/>
  <c r="O9" i="9" s="1"/>
  <c r="D77" i="9"/>
  <c r="C77" i="9"/>
  <c r="C81" i="9" s="1"/>
  <c r="C84" i="9" s="1"/>
  <c r="C92" i="9" s="1"/>
  <c r="C98" i="9" s="1"/>
  <c r="C100" i="9" s="1"/>
  <c r="C70" i="9"/>
  <c r="D67" i="9"/>
  <c r="D70" i="9" s="1"/>
  <c r="C67" i="9"/>
  <c r="C54" i="9"/>
  <c r="D51" i="9"/>
  <c r="D54" i="9" s="1"/>
  <c r="C51" i="9"/>
  <c r="C45" i="9"/>
  <c r="C71" i="9" s="1"/>
  <c r="D42" i="9"/>
  <c r="D45" i="9" s="1"/>
  <c r="D71" i="9" s="1"/>
  <c r="C42" i="9"/>
  <c r="D32" i="9"/>
  <c r="D29" i="9"/>
  <c r="C29" i="9"/>
  <c r="C32" i="9" s="1"/>
  <c r="D15" i="9"/>
  <c r="D33" i="9" s="1"/>
  <c r="D12" i="9"/>
  <c r="C12" i="9"/>
  <c r="C15" i="9" s="1"/>
  <c r="O10" i="9"/>
  <c r="O123" i="9" s="1"/>
  <c r="D94" i="8"/>
  <c r="C94" i="8"/>
  <c r="D88" i="8"/>
  <c r="C88" i="8"/>
  <c r="D85" i="8"/>
  <c r="C85" i="8"/>
  <c r="C84" i="8"/>
  <c r="C92" i="8" s="1"/>
  <c r="C98" i="8" s="1"/>
  <c r="C100" i="8" s="1"/>
  <c r="O83" i="8"/>
  <c r="C81" i="8"/>
  <c r="D77" i="8"/>
  <c r="D81" i="8" s="1"/>
  <c r="D84" i="8" s="1"/>
  <c r="D92" i="8" s="1"/>
  <c r="D98" i="8" s="1"/>
  <c r="D100" i="8" s="1"/>
  <c r="O9" i="8" s="1"/>
  <c r="O124" i="8" s="1"/>
  <c r="O126" i="8" s="1"/>
  <c r="C77" i="8"/>
  <c r="D70" i="8"/>
  <c r="D67" i="8"/>
  <c r="C67" i="8"/>
  <c r="C70" i="8" s="1"/>
  <c r="D54" i="8"/>
  <c r="D51" i="8"/>
  <c r="C51" i="8"/>
  <c r="C54" i="8" s="1"/>
  <c r="D45" i="8"/>
  <c r="D71" i="8" s="1"/>
  <c r="D42" i="8"/>
  <c r="C42" i="8"/>
  <c r="C45" i="8" s="1"/>
  <c r="C32" i="8"/>
  <c r="D29" i="8"/>
  <c r="D32" i="8" s="1"/>
  <c r="C29" i="8"/>
  <c r="C15" i="8"/>
  <c r="C33" i="8" s="1"/>
  <c r="D12" i="8"/>
  <c r="D15" i="8" s="1"/>
  <c r="C12" i="8"/>
  <c r="O10" i="8"/>
  <c r="O123" i="8" s="1"/>
  <c r="D94" i="7"/>
  <c r="C94" i="7"/>
  <c r="D88" i="7"/>
  <c r="C88" i="7"/>
  <c r="D85" i="7"/>
  <c r="C85" i="7"/>
  <c r="O83" i="7"/>
  <c r="D81" i="7"/>
  <c r="D84" i="7" s="1"/>
  <c r="D92" i="7" s="1"/>
  <c r="D98" i="7" s="1"/>
  <c r="D100" i="7" s="1"/>
  <c r="O9" i="7" s="1"/>
  <c r="D77" i="7"/>
  <c r="C77" i="7"/>
  <c r="C81" i="7" s="1"/>
  <c r="C84" i="7" s="1"/>
  <c r="C92" i="7" s="1"/>
  <c r="C98" i="7" s="1"/>
  <c r="C100" i="7" s="1"/>
  <c r="C70" i="7"/>
  <c r="D67" i="7"/>
  <c r="D70" i="7" s="1"/>
  <c r="C67" i="7"/>
  <c r="C54" i="7"/>
  <c r="D51" i="7"/>
  <c r="D54" i="7" s="1"/>
  <c r="C51" i="7"/>
  <c r="C45" i="7"/>
  <c r="C71" i="7" s="1"/>
  <c r="D42" i="7"/>
  <c r="D45" i="7" s="1"/>
  <c r="C42" i="7"/>
  <c r="D32" i="7"/>
  <c r="D29" i="7"/>
  <c r="C29" i="7"/>
  <c r="C32" i="7" s="1"/>
  <c r="D15" i="7"/>
  <c r="D33" i="7" s="1"/>
  <c r="D12" i="7"/>
  <c r="C12" i="7"/>
  <c r="C15" i="7" s="1"/>
  <c r="O10" i="7"/>
  <c r="O123" i="7" s="1"/>
  <c r="D94" i="6"/>
  <c r="C94" i="6"/>
  <c r="D88" i="6"/>
  <c r="C88" i="6"/>
  <c r="D85" i="6"/>
  <c r="C85" i="6"/>
  <c r="O83" i="6"/>
  <c r="D81" i="6"/>
  <c r="D84" i="6" s="1"/>
  <c r="D92" i="6" s="1"/>
  <c r="D98" i="6" s="1"/>
  <c r="D100" i="6" s="1"/>
  <c r="O9" i="6" s="1"/>
  <c r="C81" i="6"/>
  <c r="C84" i="6" s="1"/>
  <c r="C92" i="6" s="1"/>
  <c r="C98" i="6" s="1"/>
  <c r="C100" i="6" s="1"/>
  <c r="D77" i="6"/>
  <c r="C77" i="6"/>
  <c r="D67" i="6"/>
  <c r="D70" i="6" s="1"/>
  <c r="C67" i="6"/>
  <c r="C70" i="6" s="1"/>
  <c r="D51" i="6"/>
  <c r="D54" i="6" s="1"/>
  <c r="C51" i="6"/>
  <c r="C54" i="6" s="1"/>
  <c r="D42" i="6"/>
  <c r="D45" i="6" s="1"/>
  <c r="C42" i="6"/>
  <c r="C45" i="6" s="1"/>
  <c r="C71" i="6" s="1"/>
  <c r="D32" i="6"/>
  <c r="C32" i="6"/>
  <c r="D29" i="6"/>
  <c r="C29" i="6"/>
  <c r="D15" i="6"/>
  <c r="D33" i="6" s="1"/>
  <c r="C15" i="6"/>
  <c r="C33" i="6" s="1"/>
  <c r="D12" i="6"/>
  <c r="C12" i="6"/>
  <c r="O10" i="6"/>
  <c r="O123" i="6" s="1"/>
  <c r="D94" i="5"/>
  <c r="C94" i="5"/>
  <c r="D88" i="5"/>
  <c r="C88" i="5"/>
  <c r="D85" i="5"/>
  <c r="C85" i="5"/>
  <c r="O83" i="5"/>
  <c r="D81" i="5"/>
  <c r="D84" i="5" s="1"/>
  <c r="D92" i="5" s="1"/>
  <c r="D98" i="5" s="1"/>
  <c r="D100" i="5" s="1"/>
  <c r="O9" i="5" s="1"/>
  <c r="C81" i="5"/>
  <c r="C84" i="5" s="1"/>
  <c r="C92" i="5" s="1"/>
  <c r="C98" i="5" s="1"/>
  <c r="C100" i="5" s="1"/>
  <c r="D77" i="5"/>
  <c r="C77" i="5"/>
  <c r="D67" i="5"/>
  <c r="D70" i="5" s="1"/>
  <c r="C67" i="5"/>
  <c r="C70" i="5" s="1"/>
  <c r="D51" i="5"/>
  <c r="D54" i="5" s="1"/>
  <c r="C51" i="5"/>
  <c r="C54" i="5" s="1"/>
  <c r="D42" i="5"/>
  <c r="D45" i="5" s="1"/>
  <c r="C42" i="5"/>
  <c r="C45" i="5" s="1"/>
  <c r="C71" i="5" s="1"/>
  <c r="D32" i="5"/>
  <c r="C32" i="5"/>
  <c r="D29" i="5"/>
  <c r="C29" i="5"/>
  <c r="D15" i="5"/>
  <c r="D33" i="5" s="1"/>
  <c r="C15" i="5"/>
  <c r="C33" i="5" s="1"/>
  <c r="D12" i="5"/>
  <c r="C12" i="5"/>
  <c r="O10" i="5"/>
  <c r="O123" i="5" s="1"/>
  <c r="D94" i="4"/>
  <c r="C94" i="4"/>
  <c r="D88" i="4"/>
  <c r="C88" i="4"/>
  <c r="D85" i="4"/>
  <c r="C85" i="4"/>
  <c r="O83" i="4"/>
  <c r="D81" i="4"/>
  <c r="D84" i="4" s="1"/>
  <c r="D92" i="4" s="1"/>
  <c r="D98" i="4" s="1"/>
  <c r="D100" i="4" s="1"/>
  <c r="O9" i="4" s="1"/>
  <c r="D77" i="4"/>
  <c r="C77" i="4"/>
  <c r="C81" i="4" s="1"/>
  <c r="C84" i="4" s="1"/>
  <c r="C92" i="4" s="1"/>
  <c r="C98" i="4" s="1"/>
  <c r="C100" i="4" s="1"/>
  <c r="C70" i="4"/>
  <c r="D67" i="4"/>
  <c r="D70" i="4" s="1"/>
  <c r="C67" i="4"/>
  <c r="C54" i="4"/>
  <c r="D51" i="4"/>
  <c r="D54" i="4" s="1"/>
  <c r="C51" i="4"/>
  <c r="C45" i="4"/>
  <c r="C71" i="4" s="1"/>
  <c r="D42" i="4"/>
  <c r="D45" i="4" s="1"/>
  <c r="D71" i="4" s="1"/>
  <c r="C42" i="4"/>
  <c r="D32" i="4"/>
  <c r="D29" i="4"/>
  <c r="C29" i="4"/>
  <c r="C32" i="4" s="1"/>
  <c r="D15" i="4"/>
  <c r="D33" i="4" s="1"/>
  <c r="D12" i="4"/>
  <c r="C12" i="4"/>
  <c r="C15" i="4" s="1"/>
  <c r="C33" i="4" s="1"/>
  <c r="O10" i="4"/>
  <c r="O123" i="4" s="1"/>
  <c r="D94" i="3"/>
  <c r="C94" i="3"/>
  <c r="D88" i="3"/>
  <c r="C88" i="3"/>
  <c r="D85" i="3"/>
  <c r="C85" i="3"/>
  <c r="O83" i="3"/>
  <c r="D81" i="3"/>
  <c r="D84" i="3" s="1"/>
  <c r="D92" i="3" s="1"/>
  <c r="D98" i="3" s="1"/>
  <c r="D100" i="3" s="1"/>
  <c r="O9" i="3" s="1"/>
  <c r="C81" i="3"/>
  <c r="C84" i="3" s="1"/>
  <c r="C92" i="3" s="1"/>
  <c r="C98" i="3" s="1"/>
  <c r="C100" i="3" s="1"/>
  <c r="D77" i="3"/>
  <c r="C77" i="3"/>
  <c r="D67" i="3"/>
  <c r="D70" i="3" s="1"/>
  <c r="C67" i="3"/>
  <c r="C70" i="3" s="1"/>
  <c r="D51" i="3"/>
  <c r="D54" i="3" s="1"/>
  <c r="C51" i="3"/>
  <c r="C54" i="3" s="1"/>
  <c r="D42" i="3"/>
  <c r="D45" i="3" s="1"/>
  <c r="D71" i="3" s="1"/>
  <c r="C42" i="3"/>
  <c r="C45" i="3" s="1"/>
  <c r="C71" i="3" s="1"/>
  <c r="D32" i="3"/>
  <c r="C32" i="3"/>
  <c r="D29" i="3"/>
  <c r="C29" i="3"/>
  <c r="D15" i="3"/>
  <c r="D33" i="3" s="1"/>
  <c r="C15" i="3"/>
  <c r="C33" i="3" s="1"/>
  <c r="D12" i="3"/>
  <c r="C12" i="3"/>
  <c r="O10" i="3"/>
  <c r="O123" i="3" s="1"/>
  <c r="O10" i="2"/>
  <c r="C33" i="31" l="1"/>
  <c r="O124" i="31"/>
  <c r="O126" i="31" s="1"/>
  <c r="D71" i="30"/>
  <c r="O124" i="30"/>
  <c r="O126" i="30" s="1"/>
  <c r="C71" i="29"/>
  <c r="C33" i="28"/>
  <c r="O124" i="28"/>
  <c r="O126" i="28" s="1"/>
  <c r="D71" i="27"/>
  <c r="O124" i="27"/>
  <c r="O126" i="27" s="1"/>
  <c r="D71" i="26"/>
  <c r="C33" i="26"/>
  <c r="O124" i="26"/>
  <c r="O126" i="26" s="1"/>
  <c r="C33" i="25"/>
  <c r="O124" i="25"/>
  <c r="O126" i="25" s="1"/>
  <c r="C71" i="24"/>
  <c r="D71" i="24"/>
  <c r="O124" i="24"/>
  <c r="O126" i="24" s="1"/>
  <c r="D71" i="23"/>
  <c r="O124" i="23"/>
  <c r="O126" i="23" s="1"/>
  <c r="D71" i="22"/>
  <c r="O124" i="22"/>
  <c r="O126" i="22" s="1"/>
  <c r="D71" i="21"/>
  <c r="O124" i="21"/>
  <c r="O126" i="21" s="1"/>
  <c r="C33" i="19"/>
  <c r="O124" i="19"/>
  <c r="O126" i="19" s="1"/>
  <c r="D71" i="18"/>
  <c r="C33" i="18"/>
  <c r="O124" i="18"/>
  <c r="O126" i="18" s="1"/>
  <c r="D71" i="17"/>
  <c r="D71" i="16"/>
  <c r="C33" i="16"/>
  <c r="O124" i="16"/>
  <c r="O126" i="16" s="1"/>
  <c r="D33" i="15"/>
  <c r="C71" i="15"/>
  <c r="D71" i="14"/>
  <c r="O124" i="14"/>
  <c r="O126" i="14" s="1"/>
  <c r="C71" i="13"/>
  <c r="D71" i="13"/>
  <c r="D71" i="12"/>
  <c r="O124" i="12"/>
  <c r="O126" i="12" s="1"/>
  <c r="D71" i="11"/>
  <c r="O124" i="11"/>
  <c r="O126" i="11" s="1"/>
  <c r="C71" i="10"/>
  <c r="D33" i="10"/>
  <c r="C33" i="9"/>
  <c r="O124" i="9"/>
  <c r="O126" i="9" s="1"/>
  <c r="D33" i="8"/>
  <c r="C71" i="8"/>
  <c r="D71" i="7"/>
  <c r="C33" i="7"/>
  <c r="O124" i="7"/>
  <c r="O126" i="7" s="1"/>
  <c r="D71" i="6"/>
  <c r="O124" i="6"/>
  <c r="O126" i="6" s="1"/>
  <c r="D71" i="5"/>
  <c r="O124" i="5"/>
  <c r="O126" i="5" s="1"/>
  <c r="O124" i="4"/>
  <c r="O126" i="4" s="1"/>
  <c r="O124" i="3"/>
  <c r="O126" i="3" s="1"/>
  <c r="O83" i="2" l="1"/>
  <c r="O123" i="2" l="1"/>
  <c r="K18" i="1" s="1"/>
  <c r="J20" i="1"/>
  <c r="H42" i="1"/>
  <c r="D94" i="2" l="1"/>
  <c r="C94" i="2"/>
  <c r="D88" i="2"/>
  <c r="C88" i="2"/>
  <c r="D85" i="2"/>
  <c r="C85" i="2"/>
  <c r="D77" i="2"/>
  <c r="D81" i="2" s="1"/>
  <c r="D84" i="2" s="1"/>
  <c r="D92" i="2" s="1"/>
  <c r="D98" i="2" s="1"/>
  <c r="D100" i="2" s="1"/>
  <c r="O9" i="2" s="1"/>
  <c r="O124" i="2" s="1"/>
  <c r="O126" i="2" s="1"/>
  <c r="C77" i="2"/>
  <c r="C81" i="2" s="1"/>
  <c r="C84" i="2" s="1"/>
  <c r="C92" i="2" s="1"/>
  <c r="C98" i="2" s="1"/>
  <c r="C100" i="2" s="1"/>
  <c r="D70" i="2"/>
  <c r="D67" i="2"/>
  <c r="C67" i="2"/>
  <c r="C70" i="2" s="1"/>
  <c r="D51" i="2"/>
  <c r="D54" i="2" s="1"/>
  <c r="C51" i="2"/>
  <c r="C54" i="2" s="1"/>
  <c r="D42" i="2"/>
  <c r="D45" i="2" s="1"/>
  <c r="C42" i="2"/>
  <c r="C45" i="2" s="1"/>
  <c r="C71" i="2" s="1"/>
  <c r="D32" i="2"/>
  <c r="C32" i="2"/>
  <c r="D29" i="2"/>
  <c r="C29" i="2"/>
  <c r="D15" i="2"/>
  <c r="C15" i="2"/>
  <c r="C33" i="2" s="1"/>
  <c r="D12" i="2"/>
  <c r="C12" i="2"/>
  <c r="D71" i="2" l="1"/>
  <c r="D33" i="2"/>
  <c r="M77" i="1"/>
  <c r="M75" i="1"/>
  <c r="M73" i="1"/>
  <c r="M71" i="1"/>
  <c r="M69" i="1"/>
  <c r="M67" i="1"/>
  <c r="M65" i="1"/>
  <c r="M63" i="1"/>
  <c r="M61" i="1"/>
  <c r="M59" i="1"/>
  <c r="M57" i="1"/>
  <c r="M55" i="1"/>
  <c r="M53" i="1"/>
  <c r="M51" i="1"/>
  <c r="M49" i="1"/>
  <c r="M47" i="1"/>
  <c r="M45" i="1"/>
  <c r="M43" i="1"/>
  <c r="M41" i="1"/>
  <c r="M39" i="1"/>
  <c r="M37" i="1"/>
  <c r="M35" i="1"/>
  <c r="M33" i="1"/>
  <c r="M31" i="1"/>
  <c r="M29" i="1"/>
  <c r="M27" i="1"/>
  <c r="M25" i="1"/>
  <c r="M23" i="1"/>
  <c r="M21" i="1"/>
  <c r="M19" i="1"/>
  <c r="M76" i="1"/>
  <c r="M74" i="1"/>
  <c r="M72" i="1"/>
  <c r="M70" i="1"/>
  <c r="M68" i="1"/>
  <c r="M66" i="1"/>
  <c r="M64" i="1"/>
  <c r="M62" i="1"/>
  <c r="M60" i="1"/>
  <c r="M58" i="1"/>
  <c r="M56" i="1"/>
  <c r="M54" i="1"/>
  <c r="M52" i="1"/>
  <c r="M50" i="1"/>
  <c r="M48" i="1"/>
  <c r="M46" i="1"/>
  <c r="M44" i="1"/>
  <c r="M42" i="1"/>
  <c r="M40" i="1"/>
  <c r="M38" i="1"/>
  <c r="M36" i="1"/>
  <c r="M34" i="1"/>
  <c r="M32" i="1"/>
  <c r="M30" i="1"/>
  <c r="M28" i="1"/>
  <c r="M26" i="1"/>
  <c r="M24" i="1"/>
  <c r="M22" i="1"/>
  <c r="M20" i="1"/>
  <c r="R20" i="1" s="1"/>
  <c r="M18" i="1"/>
  <c r="L76" i="1"/>
  <c r="L74" i="1"/>
  <c r="L72" i="1"/>
  <c r="L70" i="1"/>
  <c r="L68" i="1"/>
  <c r="L66" i="1"/>
  <c r="L64" i="1"/>
  <c r="L62" i="1"/>
  <c r="L60" i="1"/>
  <c r="L58" i="1"/>
  <c r="L56" i="1"/>
  <c r="L54" i="1"/>
  <c r="L52" i="1"/>
  <c r="L50" i="1"/>
  <c r="L48" i="1"/>
  <c r="L46" i="1"/>
  <c r="L44" i="1"/>
  <c r="L42" i="1"/>
  <c r="L40" i="1"/>
  <c r="L38" i="1"/>
  <c r="L36" i="1"/>
  <c r="L34" i="1"/>
  <c r="L32" i="1"/>
  <c r="L30" i="1"/>
  <c r="L28" i="1"/>
  <c r="L26" i="1"/>
  <c r="L24" i="1"/>
  <c r="L22" i="1"/>
  <c r="L20" i="1"/>
  <c r="L18" i="1"/>
  <c r="J76" i="1"/>
  <c r="R76" i="1" s="1"/>
  <c r="J74" i="1"/>
  <c r="R74" i="1" s="1"/>
  <c r="J72" i="1"/>
  <c r="J70" i="1"/>
  <c r="J68" i="1"/>
  <c r="R68" i="1" s="1"/>
  <c r="J66" i="1"/>
  <c r="R66" i="1" s="1"/>
  <c r="J64" i="1"/>
  <c r="J62" i="1"/>
  <c r="R62" i="1" s="1"/>
  <c r="J60" i="1"/>
  <c r="J58" i="1"/>
  <c r="R58" i="1" s="1"/>
  <c r="J56" i="1"/>
  <c r="R56" i="1" s="1"/>
  <c r="J54" i="1"/>
  <c r="R54" i="1" s="1"/>
  <c r="J52" i="1"/>
  <c r="R52" i="1" s="1"/>
  <c r="J50" i="1"/>
  <c r="R50" i="1" s="1"/>
  <c r="J48" i="1"/>
  <c r="R48" i="1" s="1"/>
  <c r="J46" i="1"/>
  <c r="R46" i="1" s="1"/>
  <c r="J44" i="1"/>
  <c r="R44" i="1" s="1"/>
  <c r="J42" i="1"/>
  <c r="R42" i="1" s="1"/>
  <c r="J40" i="1"/>
  <c r="R40" i="1" s="1"/>
  <c r="J38" i="1"/>
  <c r="R38" i="1" s="1"/>
  <c r="J36" i="1"/>
  <c r="R36" i="1" s="1"/>
  <c r="J34" i="1"/>
  <c r="J32" i="1"/>
  <c r="J30" i="1"/>
  <c r="R30" i="1" s="1"/>
  <c r="J28" i="1"/>
  <c r="J26" i="1"/>
  <c r="J24" i="1"/>
  <c r="J22" i="1"/>
  <c r="R22" i="1" s="1"/>
  <c r="J18" i="1"/>
  <c r="I76" i="1"/>
  <c r="I74" i="1"/>
  <c r="I72" i="1"/>
  <c r="I70" i="1"/>
  <c r="I68" i="1"/>
  <c r="I66" i="1"/>
  <c r="I64" i="1"/>
  <c r="I62" i="1"/>
  <c r="I60" i="1"/>
  <c r="I58" i="1"/>
  <c r="I56" i="1"/>
  <c r="I54" i="1"/>
  <c r="I52" i="1"/>
  <c r="I50" i="1"/>
  <c r="I48" i="1"/>
  <c r="I46" i="1"/>
  <c r="I44" i="1"/>
  <c r="I42" i="1"/>
  <c r="I40" i="1"/>
  <c r="I38" i="1"/>
  <c r="I36" i="1"/>
  <c r="I34" i="1"/>
  <c r="I32" i="1"/>
  <c r="I30" i="1"/>
  <c r="I28" i="1"/>
  <c r="I26" i="1"/>
  <c r="I24" i="1"/>
  <c r="I22" i="1"/>
  <c r="I20" i="1"/>
  <c r="I18" i="1"/>
  <c r="H76" i="1"/>
  <c r="H74" i="1"/>
  <c r="H72" i="1"/>
  <c r="H70" i="1"/>
  <c r="H68" i="1"/>
  <c r="H66" i="1"/>
  <c r="H64" i="1"/>
  <c r="H62" i="1"/>
  <c r="H60" i="1"/>
  <c r="H58" i="1"/>
  <c r="H56" i="1"/>
  <c r="H54" i="1"/>
  <c r="H52" i="1"/>
  <c r="H50" i="1"/>
  <c r="H48" i="1"/>
  <c r="H46" i="1"/>
  <c r="H44" i="1"/>
  <c r="H40" i="1"/>
  <c r="H38" i="1"/>
  <c r="H36" i="1"/>
  <c r="H34" i="1"/>
  <c r="H32" i="1"/>
  <c r="H30" i="1"/>
  <c r="H28" i="1"/>
  <c r="H26" i="1"/>
  <c r="H24" i="1"/>
  <c r="H22" i="1"/>
  <c r="H20" i="1"/>
  <c r="H18" i="1"/>
  <c r="G76" i="1"/>
  <c r="G74" i="1"/>
  <c r="G72" i="1"/>
  <c r="G70" i="1"/>
  <c r="G68" i="1"/>
  <c r="G66" i="1"/>
  <c r="G64" i="1"/>
  <c r="G62" i="1"/>
  <c r="G60" i="1"/>
  <c r="G58" i="1"/>
  <c r="G56" i="1"/>
  <c r="G54" i="1"/>
  <c r="G52" i="1"/>
  <c r="G50" i="1"/>
  <c r="G48" i="1"/>
  <c r="G46" i="1"/>
  <c r="G44" i="1"/>
  <c r="G42" i="1"/>
  <c r="G40" i="1"/>
  <c r="G38" i="1"/>
  <c r="G36" i="1"/>
  <c r="G34" i="1"/>
  <c r="G32" i="1"/>
  <c r="G30" i="1"/>
  <c r="G28" i="1"/>
  <c r="G26" i="1"/>
  <c r="G24" i="1"/>
  <c r="G22" i="1"/>
  <c r="G20" i="1"/>
  <c r="G18" i="1"/>
  <c r="F76" i="1"/>
  <c r="F74" i="1"/>
  <c r="F72" i="1"/>
  <c r="F70" i="1"/>
  <c r="F68" i="1"/>
  <c r="F66" i="1"/>
  <c r="F64" i="1"/>
  <c r="F62" i="1"/>
  <c r="F60" i="1"/>
  <c r="F58" i="1"/>
  <c r="F56" i="1"/>
  <c r="F54" i="1"/>
  <c r="F52" i="1"/>
  <c r="F50" i="1"/>
  <c r="F48" i="1"/>
  <c r="F46" i="1"/>
  <c r="F44" i="1"/>
  <c r="F42" i="1"/>
  <c r="F40" i="1"/>
  <c r="F38" i="1"/>
  <c r="F36" i="1"/>
  <c r="F34" i="1"/>
  <c r="F32" i="1"/>
  <c r="F30" i="1"/>
  <c r="F28" i="1"/>
  <c r="F26" i="1"/>
  <c r="F24" i="1"/>
  <c r="F22" i="1"/>
  <c r="F20" i="1"/>
  <c r="F18" i="1"/>
  <c r="D76" i="1"/>
  <c r="D74" i="1"/>
  <c r="D72" i="1"/>
  <c r="D70" i="1"/>
  <c r="D68" i="1"/>
  <c r="D66" i="1"/>
  <c r="D64" i="1"/>
  <c r="D62" i="1"/>
  <c r="D60" i="1"/>
  <c r="D58" i="1"/>
  <c r="D56" i="1"/>
  <c r="D54" i="1"/>
  <c r="D52" i="1"/>
  <c r="D50" i="1"/>
  <c r="D48" i="1"/>
  <c r="D46" i="1"/>
  <c r="D44" i="1"/>
  <c r="D42" i="1"/>
  <c r="D40" i="1"/>
  <c r="D38" i="1"/>
  <c r="D36" i="1"/>
  <c r="D34" i="1"/>
  <c r="D32" i="1"/>
  <c r="D30" i="1"/>
  <c r="D26" i="1"/>
  <c r="D28" i="1"/>
  <c r="D24" i="1"/>
  <c r="D22" i="1"/>
  <c r="D20" i="1"/>
  <c r="D18" i="1"/>
  <c r="E78" i="1"/>
  <c r="U50" i="1" l="1"/>
  <c r="U46" i="1"/>
  <c r="U36" i="1"/>
  <c r="U76" i="1"/>
  <c r="U74" i="1"/>
  <c r="R72" i="1"/>
  <c r="U72" i="1" s="1"/>
  <c r="R70" i="1"/>
  <c r="U70" i="1" s="1"/>
  <c r="U68" i="1"/>
  <c r="U66" i="1"/>
  <c r="R64" i="1"/>
  <c r="U64" i="1" s="1"/>
  <c r="U62" i="1"/>
  <c r="R60" i="1"/>
  <c r="U60" i="1" s="1"/>
  <c r="U58" i="1"/>
  <c r="U56" i="1"/>
  <c r="U54" i="1"/>
  <c r="U52" i="1"/>
  <c r="U48" i="1"/>
  <c r="U44" i="1"/>
  <c r="U42" i="1"/>
  <c r="U40" i="1"/>
  <c r="U38" i="1"/>
  <c r="R34" i="1"/>
  <c r="T34" i="1" s="1"/>
  <c r="U30" i="1"/>
  <c r="R26" i="1"/>
  <c r="T26" i="1" s="1"/>
  <c r="R24" i="1"/>
  <c r="U24" i="1" s="1"/>
  <c r="U22" i="1"/>
  <c r="J78" i="1"/>
  <c r="U20" i="1"/>
  <c r="R18" i="1"/>
  <c r="U18" i="1" s="1"/>
  <c r="T42" i="1"/>
  <c r="R28" i="1"/>
  <c r="U28" i="1" s="1"/>
  <c r="T50" i="1"/>
  <c r="T58" i="1"/>
  <c r="R32" i="1"/>
  <c r="T32" i="1" s="1"/>
  <c r="T74" i="1"/>
  <c r="T66" i="1"/>
  <c r="T40" i="1"/>
  <c r="I78" i="1"/>
  <c r="K78" i="1"/>
  <c r="T56" i="1"/>
  <c r="L78" i="1"/>
  <c r="H78" i="1"/>
  <c r="G78" i="1"/>
  <c r="T48" i="1"/>
  <c r="F78" i="1"/>
  <c r="T20" i="1"/>
  <c r="T36" i="1"/>
  <c r="T44" i="1"/>
  <c r="T52" i="1"/>
  <c r="T68" i="1"/>
  <c r="T76" i="1"/>
  <c r="T22" i="1"/>
  <c r="T30" i="1"/>
  <c r="T38" i="1"/>
  <c r="T46" i="1"/>
  <c r="T54" i="1"/>
  <c r="T62" i="1"/>
  <c r="D78" i="1"/>
  <c r="T60" i="1" l="1"/>
  <c r="T72" i="1"/>
  <c r="U26" i="1"/>
  <c r="T24" i="1"/>
  <c r="U34" i="1"/>
  <c r="T70" i="1"/>
  <c r="T64" i="1"/>
  <c r="U32" i="1"/>
  <c r="T18" i="1"/>
  <c r="T28" i="1"/>
  <c r="R78" i="1"/>
  <c r="O127" i="2" l="1"/>
  <c r="T78" i="1"/>
</calcChain>
</file>

<file path=xl/sharedStrings.xml><?xml version="1.0" encoding="utf-8"?>
<sst xmlns="http://schemas.openxmlformats.org/spreadsheetml/2006/main" count="5330" uniqueCount="199">
  <si>
    <t>Ո ր ո շ ու մ   ե մ`</t>
  </si>
  <si>
    <t xml:space="preserve">Շահութաբաժին վճարելու մասին կազմակերպության խորհրդի (ժողովի) առաջարկությունը դնել տարեկան ընդհանուր ժողովի քվեարկությանը (հաստատմանը) </t>
  </si>
  <si>
    <t>(համապատասխան նախարարը, մարզպետը</t>
  </si>
  <si>
    <t>գերատեսչության ղեկավարը)</t>
  </si>
  <si>
    <t>(ստորագրությունը)</t>
  </si>
  <si>
    <t xml:space="preserve">Ամփոփ առաջարկության </t>
  </si>
  <si>
    <t>Հ/Հ</t>
  </si>
  <si>
    <t>Ընկերությունների անվանումը (այբբենական հերթականությամբ)</t>
  </si>
  <si>
    <t>Կանո-նադրա-կան կապի-տալում պետու-թյան բաժնե-մասը,  տոկոս</t>
  </si>
  <si>
    <t>Կանոնադրա-կան (բաժնե-հավաք) կապիտալի զուտ գումարը, հազ. դրամ</t>
  </si>
  <si>
    <t>Չվճարված կապիտալի չափը (կանոնա-դրական կապիտալի հայտարար-ված և փաստացի համալրված չափերի տարբերու-թյունը),     հազ դրամ</t>
  </si>
  <si>
    <t>Զուտ ակտիվները (ընդամենը սեփական կապիտալը) հազ. դրամ</t>
  </si>
  <si>
    <t>Շահութա-հարկի գծով ծախսը (փոխհա-տուցումը),     հազ. դրամ</t>
  </si>
  <si>
    <t>ՀՀ կառավարու-թյան 2006թ. հունիսի 22-ի N1238-Ն որոշմամբ նախատես-ված զուտ շահույթի ավելացում-ների հանրագու-մարը,       հազ. դրամ</t>
  </si>
  <si>
    <t>Համարիչում՝ 2018թ. վերջի դրությամբ կուտակված շահույթը (+) կամ վնասը (-), հայտարարում՝ 2018թ. արդյունքներով ստացված     զուտ շահույթը (զուտ վնասը) շահութա- հարկի գծով ծախսի նվազեցումից հետո,          հազ. դրամ</t>
  </si>
  <si>
    <t>Շահութա-բաժնի հաշվարկման բազան,     հազ. դրամ</t>
  </si>
  <si>
    <t>«Բաժնետի-րական ընկերու-թյունների մասին»     ՀՀ օրենքի 50֊րդ հոդվածի հիմքով շահութա-բաժին-ների վճարման սահմանա-փակման առկայու-թյունը</t>
  </si>
  <si>
    <t>տոկոս</t>
  </si>
  <si>
    <t>հազ. դրամ</t>
  </si>
  <si>
    <t>Ա</t>
  </si>
  <si>
    <t> ՓԲԸ</t>
  </si>
  <si>
    <t>Ը Ն Դ Ա Մ Ե Ն Ը</t>
  </si>
  <si>
    <t>x</t>
  </si>
  <si>
    <t>*</t>
  </si>
  <si>
    <t>**</t>
  </si>
  <si>
    <t>***</t>
  </si>
  <si>
    <t>Կ.Տ.</t>
  </si>
  <si>
    <t>(անունը, ազգանունը)</t>
  </si>
  <si>
    <t>Ներկայացման օրը</t>
  </si>
  <si>
    <t> ընկերություն</t>
  </si>
  <si>
    <t>Հ ա շ վ ա ր կ</t>
  </si>
  <si>
    <t xml:space="preserve">50 տոկոսից ավելի պետության սեփականություն հանդիսացող բաժնեմաս ունեցող ընկերությունների շահութաբաժնի </t>
  </si>
  <si>
    <t>1. Շահութաբաժին վճարողի անվանումը`  ԲԸ</t>
  </si>
  <si>
    <t xml:space="preserve">2.Վճարողի գտնվելու վայրը` </t>
  </si>
  <si>
    <t>3. ՀՎՀՀ</t>
  </si>
  <si>
    <t>4.Հեռախոսի համարը`</t>
  </si>
  <si>
    <t>5. Հաշվետու տարի</t>
  </si>
  <si>
    <t>Ակտիվ</t>
  </si>
  <si>
    <t>տող</t>
  </si>
  <si>
    <t>Նախորդ տարվա վերջին</t>
  </si>
  <si>
    <t>Հաշվետու տարվա (ժամանակաշրջանի) վերջին</t>
  </si>
  <si>
    <t>Ցուցանիշի անվանումը</t>
  </si>
  <si>
    <t>Տողը</t>
  </si>
  <si>
    <t>Հաշվետու տարվա փաստացի գումարը</t>
  </si>
  <si>
    <t>I. Ոչ ընթացիկ ակտիվներ</t>
  </si>
  <si>
    <t>Հիմնական միջոցներ</t>
  </si>
  <si>
    <t>Զուտ շահույթը (վնասը)` շահութահարկի գծով ծախսերի նվազեցումից հետո (ֆինանսական արդյունքների մասին հաշվետվության ձև N2, 140-րդ տող)</t>
  </si>
  <si>
    <t>010</t>
  </si>
  <si>
    <t>Ոչ նյութական ակտիվներ</t>
  </si>
  <si>
    <t>020</t>
  </si>
  <si>
    <r>
      <rPr>
        <sz val="10"/>
        <color indexed="8"/>
        <rFont val="GHEA Grapalat"/>
        <family val="3"/>
      </rPr>
      <t>Ո</t>
    </r>
    <r>
      <rPr>
        <sz val="10"/>
        <rFont val="GHEA Grapalat"/>
        <family val="3"/>
      </rPr>
      <t>չ ընթացիկ ֆինանսական ակտիվներ</t>
    </r>
  </si>
  <si>
    <t>Այլ ոչ ընթացիկ ակտիվներ, այդ թվում`</t>
  </si>
  <si>
    <t>նույն թվում`</t>
  </si>
  <si>
    <t>Հետաձգված հարկային ակտիվներ</t>
  </si>
  <si>
    <t>- վնասակար նյութերը շրջակա միջավայր արտանետելու համար ՀՀ կառավարության սահմանած չափը` (հաշվետու տարվա համախառն եկամտի 1.0 տոկոսը) գերազանցող գումարի չափով</t>
  </si>
  <si>
    <t>021</t>
  </si>
  <si>
    <t>Ընդամենը ոչ ընթացիկ ակտիվներ</t>
  </si>
  <si>
    <t>- Հայաստանի Հանրապետության տարածքից դուրս գովազդի համար Հայաստանի Հանրապետության կառավարության կողմից սահմանած չափը գերազանցող ծախսերի չափով. (հաշվետու տարվա համախառն եկամտի 5.0 տոկոսը կամ հաշվետու տարվա ընթացքում ընկերության կողմից Հայաստանի Հանրապետության տարածքից դուրս արտահանված ապրանքների կամ ծառայությունների արժեքի 20 տոկոսը չգերազանցող գումարներից առավելագույնի չափով)</t>
  </si>
  <si>
    <t>022</t>
  </si>
  <si>
    <t>II. Ընթացիկ ակտիվներ</t>
  </si>
  <si>
    <t>Հումք և նյութեր</t>
  </si>
  <si>
    <t>Սպառվող կենսաբանական ակտիվներ</t>
  </si>
  <si>
    <t>Անավարտ արտադրություն</t>
  </si>
  <si>
    <t>Արտադրանք</t>
  </si>
  <si>
    <t>Ապրանքներ</t>
  </si>
  <si>
    <t>023</t>
  </si>
  <si>
    <t>Տրված ընթացիկ կանխավճարներ</t>
  </si>
  <si>
    <t>Դեբիտորական պարտքեր վաճառքի գծով</t>
  </si>
  <si>
    <t>Կարճաժամկետ դեբիտորական պարտքեր բյուջեի գծով</t>
  </si>
  <si>
    <t>Այլ դեբիտորական պարտքեր</t>
  </si>
  <si>
    <t>Ընթացիկ ֆինանսական ներդրումներ</t>
  </si>
  <si>
    <t>024</t>
  </si>
  <si>
    <t>Դրամական միջոցներ և դրանց համարժեքներ</t>
  </si>
  <si>
    <t>Այլ ընթացիկ ակտիվներ, այդ թվում`</t>
  </si>
  <si>
    <t>Ընդամենը ընթացիկ ակտիվներ</t>
  </si>
  <si>
    <t>025</t>
  </si>
  <si>
    <t>Հ Ա Շ Վ Ե Կ Շ Ի Ռ</t>
  </si>
  <si>
    <t>Պասիվ</t>
  </si>
  <si>
    <t xml:space="preserve"> </t>
  </si>
  <si>
    <t>026</t>
  </si>
  <si>
    <t>III. Սեփական կապիտալ</t>
  </si>
  <si>
    <t xml:space="preserve">Կանոնադրական (բաժնեհավաք) կապիտալի զուտ գումար </t>
  </si>
  <si>
    <t>027</t>
  </si>
  <si>
    <t>Էմիսիոն եկամուտ</t>
  </si>
  <si>
    <t>Վերագնահատումից և վերաչափումից տարբերություններ</t>
  </si>
  <si>
    <t>Կուտակված շահույթ (վնաս)</t>
  </si>
  <si>
    <t>028</t>
  </si>
  <si>
    <t>Պահուստային կապիտալ</t>
  </si>
  <si>
    <t>Սեփական կապիտալի այլ տարրեր, այդ թվում`</t>
  </si>
  <si>
    <t>Ընդամենը սեփական կապիտալ</t>
  </si>
  <si>
    <t>IV. Ոչ ընթացիկ պարտավորություններ</t>
  </si>
  <si>
    <t>029</t>
  </si>
  <si>
    <r>
      <t xml:space="preserve">Երկարաժամկետ </t>
    </r>
    <r>
      <rPr>
        <sz val="10"/>
        <rFont val="GHEA Grapalat"/>
        <family val="3"/>
      </rPr>
      <t>վարկեր և փոխառություններ</t>
    </r>
  </si>
  <si>
    <t>Ակտիվներին վերաբերող շնորհներ</t>
  </si>
  <si>
    <t>Ոչ ընթացիկ պահուստներ</t>
  </si>
  <si>
    <t>Այլ ոչ ընթացիկ պարտավորություններ, այդ թվում՝</t>
  </si>
  <si>
    <t>Հետաձգված հարկային պարտավորություններ</t>
  </si>
  <si>
    <t>Ընդամենը ոչ ընթացիկ պարտավորություններ</t>
  </si>
  <si>
    <t>030</t>
  </si>
  <si>
    <t>V. Ընթացիկ պարտավորություններ</t>
  </si>
  <si>
    <r>
      <t>Կարճաժամկետ</t>
    </r>
    <r>
      <rPr>
        <sz val="10"/>
        <rFont val="GHEA Grapalat"/>
        <family val="3"/>
      </rPr>
      <t xml:space="preserve"> վարկեր</t>
    </r>
  </si>
  <si>
    <t>Կարճաժամկետ փոխառություններ</t>
  </si>
  <si>
    <t>Կրեդիտորական պարտքեր գնումների գծով</t>
  </si>
  <si>
    <t>Ստացված ընթացիկ կանխավճարներ</t>
  </si>
  <si>
    <t>Կարճաժամկետ կրեդիտորական պարտքեր բյուջեին</t>
  </si>
  <si>
    <t xml:space="preserve">Կրեդիտորական պարտքեր աշխատավարձի և աշխատակիցների այլ կարճ. հատուց. գծով </t>
  </si>
  <si>
    <t>031</t>
  </si>
  <si>
    <t>Կարճաժամկետ կրեդիտորական պարտքեր մասնակիցներին (հիմնադիրներին)</t>
  </si>
  <si>
    <t>Այլ կրեդիտորական պարտքեր</t>
  </si>
  <si>
    <t>Եկամուտներին վերաբերող շնորհներ</t>
  </si>
  <si>
    <t>Ընթացիկ պահուստներ</t>
  </si>
  <si>
    <t>032</t>
  </si>
  <si>
    <t>Այլ ընթացիկ պարտավորություններ, այդ թվում`</t>
  </si>
  <si>
    <t>Ընդամենը ընթացիկ պարտավորություններ</t>
  </si>
  <si>
    <t>033</t>
  </si>
  <si>
    <t xml:space="preserve">Ֆինանսական արդյունքների մասին հաշվետվություն </t>
  </si>
  <si>
    <t>034</t>
  </si>
  <si>
    <t xml:space="preserve">Նախորդ տարի   </t>
  </si>
  <si>
    <t>Հաշվետու տարի</t>
  </si>
  <si>
    <t>Արտադրանքի, ապրանքների, աշխատանքների, ծառայությունների իրացումից հասույթ</t>
  </si>
  <si>
    <t>Պետության կողմից տրված պատվերներից ՀՀ պետական բյուջեից ստացված հասույթ</t>
  </si>
  <si>
    <t>011</t>
  </si>
  <si>
    <t>Այլ աղբյուրներից ստացված հասույթ</t>
  </si>
  <si>
    <t>012</t>
  </si>
  <si>
    <t>Իրացված արտադրանքի, ապրանքների, աշխատանքների, ծառայությունների ինքնարժեք</t>
  </si>
  <si>
    <t xml:space="preserve">Համախառն շահույթ (վնաս) </t>
  </si>
  <si>
    <t>Իրացման ծախսեր</t>
  </si>
  <si>
    <t>040</t>
  </si>
  <si>
    <t>Վարչական ծախսեր</t>
  </si>
  <si>
    <t>050</t>
  </si>
  <si>
    <t>Արտադրանքի, ապրանքների, աշխատանքների, ծառայությունների իրացումից շահույթ (վնաս)</t>
  </si>
  <si>
    <t>060</t>
  </si>
  <si>
    <t>Գործառնական այլ եկամուտներ, այդ թվում`</t>
  </si>
  <si>
    <t>070</t>
  </si>
  <si>
    <t>071</t>
  </si>
  <si>
    <t>072</t>
  </si>
  <si>
    <t>Գործառնական այլ ծախսեր, այդ թվում`</t>
  </si>
  <si>
    <t>080</t>
  </si>
  <si>
    <t>081</t>
  </si>
  <si>
    <t>082</t>
  </si>
  <si>
    <t>083</t>
  </si>
  <si>
    <t>Գործառնական շահույթ (վնաս)</t>
  </si>
  <si>
    <t>090</t>
  </si>
  <si>
    <t>Ֆինանսական ծախսեր</t>
  </si>
  <si>
    <t>Այլ ոչ գործառնական շահույթ (վնաս), այդ թվում`</t>
  </si>
  <si>
    <t>Զուտ շահույթ (վնաս) նախքան շահութահարկի գծով ծախսի նվազեցումը</t>
  </si>
  <si>
    <t>Շահութահարկի գծով ծախս (փոխհատուցում)</t>
  </si>
  <si>
    <t>Շահութաբաժնի տոկոսադրույքը</t>
  </si>
  <si>
    <t>Զուտ շահույթ (վնաս) շահութահարկի գծով ծախսի նվազեցումից հետո</t>
  </si>
  <si>
    <t>Համարիչում՝ 2020թ. վերջի դրությամբ կուտակված շահույթը (+) կամ վնասը (-), հայտարարում՝ 2020թ. արդյունքներով ստացված     զուտ շահույթը (զուտ վնասը) շահութա- հարկի գծով ծախսի նվազեցումից հետո,          հազ. դրամ</t>
  </si>
  <si>
    <t>Ֆ ի ն ա ն ս ա կ ա ն   վ ի ճ ա կ ի   մ ա ս ի ն   հ ա շ վ ե տ վ ու թ յ ու ն            (Հ ա շ վ ա պ ա հ ա կ ա ն   հ ա շ վ ե կ շ ի ռ)</t>
  </si>
  <si>
    <t>Համարիչում՝ 2019թ. վերջի դրությամբ կուտակված շահույթը (+) կամ վնասը (-), հայտարարում՝ 2019թ. արդյունքներով ստացված     զուտ շահույթը (զուտ վնասը) շահութա- հարկի գծով ծախսի նվազեցումից հետո,          հազ. դրամ</t>
  </si>
  <si>
    <t xml:space="preserve">6. Ներկայացման  ամիս, ամսաթիվ` </t>
  </si>
  <si>
    <t>- Հայաստանի Հանրապետության տարածքից դուրս գործուղման ծախսերը` հաշվետու տարվա համախառն եկամտի 5.0 տոկոսի չափով: Ընդ որում, գործուղվողի` գործուղման մեջ գտնվելու յուրաքանչյուր օրացուցային օրվա համար օրապահիկի առավելագույն չափը սահմանվում է 30.0 հազ. դրամ, իսկ Հայաստանի Հանրապետության կառավարության կողմից այլ գումար սահմանված լինելու դեպքում՝ Հայաստանի Հանրապետության կառավարության կողմից սահմանված գումարը չգերազանցող գումարի չափով.)</t>
  </si>
  <si>
    <t>- Հայաստանի Հանրապետության տարածքում գործուղման օրապահիկի ծախսերը` գործուղվողի գործուղման մեջ գտնվելու յուրաքանչյուր օրացուցային օրվա համար` 12.0 հազ. դրամի չափով։ Շինարարություն իրականացնող ընկերությունների համար Հայաստանի Հանրապետության տարածքում օրապահիկի ծախսերի ամսական հանրագումարը չի կարող գերազանցել տվյալ շինարարությունում ընդգրկված յուրաքանչյուր վարձու աշխատողի հաշվով հաշվարկված՝ տվյալ ամսվա աշխատավարձի և դրան հավասարեցված այլ վճարումների հանրագումարը.)</t>
  </si>
  <si>
    <t>- Ներկայացուցչական ծախսերը` հաշվետու տարվա համախառն եկամտի 0.5 տոկոսի չափով, բայց ոչ ավելի, քան 5.0 մլն դրամը.</t>
  </si>
  <si>
    <t>- Առողջապահական հիմնարկների, ծերերի և հաշմանդամների տների, մանկական նախադպրոցական հիմնարկների, վերականգնողական ճամբարների, մշակութային, կրթական և մարզական հիմնարկների, ինչպես նաև բնակարանային ֆոնդի օբյեկտների պահպանման համար Հայաստանի Հանրապետության կառավարության սահմանած չափը գերազանցող ծախսերի չափով. (հաշվետու տարվա համախառն եկամտի 1.0 տոկոսի չափով (այդ թվում՝ ամորտիզացիոն մասհանումները և նորոգման ծախսերը))</t>
  </si>
  <si>
    <t>- Հայաստանի Հանրապետության կառավարության սահմանած չափը գերազանցող Հայաստանի Հանրապետության տարածքից դուրս մարքեթինգի ծախսերի չափով (հաշվետու տարվա համախառն եկամտի 2.0 տոկոսը կամ հաշվետու տարվա ընթացքում ընկերության կողմից արտահանված ապրանքների և ծառայությունների արժեքի 15 տոկոսը կամ հաշվետու տարվա ընթացքում ընկերության կողմից Հայաստանի Հանրապետություն ներմուծված ապրանքների արժեքի 5.0 տոկոսը չգերազանցող գումարներից առավելագույնի չափով)</t>
  </si>
  <si>
    <t>- Վարկերի և (կամ) փոխառությունների գծով հաշվարկվող տոկոսների գումարների չափով (այդ թվում՝ լիզինգի (տարատեսակների) պայմանագրերի շրջանակներում հաշվարկվող տոկոսների գումարների), բայց ոչ ավելի, քան ֆինանսական տարվա դեկտեմբերի 31-ի դրությամբ Հայաստանի Հանրապետության կենտրոնական բանկի սահմանած բանկային տոկոսի հաշվարկային դրույքի կրկնապատիկին համապատասխանող գումարները</t>
  </si>
  <si>
    <t>- Բանկ և վարկային կազմակերպություն չհամարվող սուբյեկտներից ներգրավված փոխառությունների գծով ֆինանսական տարվա ընթացքում հաշվարկվող տոկոսների գումարների չափով, բայց ոչ ավելի, քան ֆինանսական տարվա (բացառությամբ բանկերի և վարկային կազմակերպությունների)՝ ֆինանսական տարվա վերջին օրվա դրությամբ առկա սեփական կապիտալի դրական մեծության կրկնապատիկը։ Ֆինանսական տարվա վերջին օրվա դրությամբ առկա սեփական կապիտալի բացասական մեծության դեպքում բանկ և վարկային կազմակերպություն չհամարվող սուբյեկտներից ներգրավված փոխառությունների գծով հարկային տարվա ընթացքում հաշվարկվող տոկոսների գումարները շահութաբաժնի հաշվարկման բազան որոշելիս համախառն եկամտից չեն նվազեցվում</t>
  </si>
  <si>
    <t>- Բանկ և վարկային կազմակերպություն չհամարվող սուբյեկտներից ստացած վարկերի և (կամ) փոխառությունների գծով հաշվարկվող տոկոսների գումարների չափով, բացառությամբ, եթե այդ վարկերի և (կամ) փոխառությունների գումարներն անտոկոս տրամադրվում են այլ կազմակերպություններին։ Եթե բանկ և վարկային կազմակերպություն չհամարվող սուբյեկտներից ստացած վարկերի և (կամ) փոխառությունների գումարների հաշվին այլ կազմակերպություններին տրամադրված փոխառությունների գծով ստացվող տոկոսների գումարները գերազանցում են ստացած վարկերի և (կամ) փոխառությունների գծով հաշվարկվող տոկոսների գումարները, ապա գերազանցող մասը շահութաբաժնի հաշվարկման բազան որոշելիս համարվում է համախառն եկամտի մաս</t>
  </si>
  <si>
    <t>- Ընկերության կողմից վարձակալությամբ վերցված հիմնական միջոցների և (կամ) ոչ նյութական ակտիվների գծով վճարվող վարձակալական վճարների չափով, բացառությամբ՝ եթե դրանք անհատույց օգտագործմամբ տրամադրվում են այլ կազմակերպություններին: Եթե ընկերության կողմից վարձակալությամբ վերցված հիմնական միջոցների և (կամ) ոչ նյութական ակտիվների գծով վճարվող վարձակալական վճարները գերազանցում են այդ հիմնական միջոցները և (կամ) ոչ նյութական ակտիվներն այլ կազմակերպությունների ենթավարձակալության տրամադրելու դիմաց ստացվող վարձակալական վճարները, ապա գերազանցող մասը շահութաբաժնի հաշվարկման բազան որոշելիս համախառն եկամտից չի նվազեցվում</t>
  </si>
  <si>
    <t>- Վարձու աշխատողի համար Հայաստանի Հանրապետության օրենսդրությամբ սահմանված կարգով կամավոր կենսաթոշակային բաղադրիչի շրջանակներում կատարվող կենսաթոշակային վճարների չափով, բայց ոչ ավելի, քան տվյալ վարձու աշխատողի աշխատավարձի և դրան հավասարեցված վճարումների հանրագումարի 7.5 տոկոսը</t>
  </si>
  <si>
    <t>- Լիազոր մարմնի կողմից կատարված ստուգումներով և վերստուգումներով արձանագրված` ընկերությունների ֆինանսական հաշվետվություններում ավելի ցույց տրված ծախսերի գումարների չափով:
* ավելացումները կատարվում են այն տարիների շահութաբաժնի հաշվարկներում որին վերաբերում են.</t>
  </si>
  <si>
    <t>- Պետական կամ համայնքների բյուջեներ կամ կուտակային կենսաթոշակային համակարգին կատարվող վճարումների կամ հարկային մարմնի կողմից վերահսկվող այլ գումարների մասով օրենսգրքով կամ այլ օրենքներով սահմանված կարգով հաշվարկվող և վճարվող տույժերը, տուգանքները և այլ գույքային պատժամիջոցները</t>
  </si>
  <si>
    <t>041</t>
  </si>
  <si>
    <t>042</t>
  </si>
  <si>
    <t>- Անհատույց տրամադրած ակտիվները, անհատույց կատարված աշխատանքները կամ անհատույց մատուցված ծառայությունները, ներած պարտավորությունները, բացառությամբ՝
ֆիզիկական անձանց օգնության, սննդի կազմակերպման, նրանց համար սոցիալ-մշակութային միջոցառումների կազմակերպման և համանման այլ ծախսերի, բայց ոչ ավելի, քան ֆինանսական տարվա համախառն եկամտի 0.25 տոկոսը, իսկ ֆինանսական տարվա ընթացքում համախառն եկամտի բացակայության դեպքում՝ այդ հարկային տարվա ընթացքում հաշվեգրված աշխատավարձի և դրան հավասարեցված վճարումների հանրագումարի մեկ տոկոսը.
գրադարաններին, թանգարաններին, հանրակրթական դպրոցներին, տուն-գիշերօթիկներին, ծերանոցներին, մանկատներին, առողջապահական կազմակերպություններին, ինչպես նաև ոչ առևտրային կազմակերպություններին տրամադրված ակտիվների, դրանց համար կատարված աշխատանքների և (կամ) դրանց մատուցված ծառայությունների արժեքը, բայց ոչ ավելի, քան ֆինանսական տարվա համախառն եկամտի 0.25 տոկոսը.
Հայաստանի Հանրապետության առողջապահության նախարարության և առողջապահական կազմակերպությունների միջև կնքված պայմանագրերով հաստատված պայմանագրային գումարների փաստացի ծավալներից ավելի կատարված (նույն թվում 10 տոկոս ռիսկի գոտու շրջանակներում), սակայն կողմերի միջև կնքված պայմանագրերի հիմքով պատվիրատուի կողմից չֆինանսավորվող աշխատանքների արժեքն ամբողջությամբ.
* ՀՀ օրենսդրությամբ սահմանված կարգով` ՀՀ կառավարության որոշումների հիման վրա այլ կազմակերպություններին տրամադրված ակտիվների և ներված պարտավորությունների արժեքը, որոնք ծախս են ճանաչվում ամբողջությամբ հաշվարկի 043 տողում չեն ներառվում.</t>
  </si>
  <si>
    <t>- Բաժնետիրոջ լիազորություններ իրականացնող պետական կառավարման մարմիններին և այլ մարմիններին տրամադրված հատկացումների չափով.</t>
  </si>
  <si>
    <t>- Սպասարկող տնտեսությունների պահպանման ծախսերի չափով (շինությունների անվճար տրամադրում, հանրային սննդի ձեռնարկություններին կոմունալ ծառայությունների արժեքի վճարում և այլն).</t>
  </si>
  <si>
    <t>- Արտադրանքի արտադրությանը չառնչվող ծառայությունների մատուցման կամ դրանց դիմաց  ընկերության կողմից կատարվող ծախսերի չափով (քաղաքների կամ այլ բնակավայրերի բարեկարգման աշխատանքներին, գյուղատնտեսական աշխատանքներին օժանդակության և այլն).</t>
  </si>
  <si>
    <t>- Շահութաբաժին վճարողի հետ աշխատանքային կամ քաղաքացիաիրավական հարաբերությունների մեջ գտնվող ֆիզիկական անձի՝ գործուղման հետ չկապված կեցության ծախսերը (մասնավորապես, այդ ֆիզիկական անձի համար վարձակալված բնակարանի կամ առանձնատան վարձակալական վճարները, վարձակալության պայմանագրով նախատեսված` էլեկտրաէներգիայի, գազի, ջրի, հեռախոսի վճարները և այլ կոմունալ ծախսերը)՝ անկախ շահութահարկ վճարողի և այդ ֆիզիկական անձի միջև կնքված աշխատանքային կամ քաղաքացիաիրավական պայմանագրերում շահութահարկ վճարողի կողմից այդ ծախսերը կատարելու պարտավորություն ստանձնած լինելու հանգամանքից, բացառությամբ, երբ շահութաբաժին վճարողի և ֆիզիկական անձի միջև կնքված աշխատանքային կամ քաղաքացիաիրավական պայմանագրով նախատեսված է, որ ֆիզիկական անձի աշխատավարձը կամ վարձատրությունը ներառում է նաև վերոնշյալ ծախսերը</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</si>
  <si>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ճշգրտման լիազոր մարմնի կողմից կատարված ստուգումներով և վերստուգումներով արձանագրված` ընկերությունների ֆինանսական հաշվետվություններում ցույց չտրված կամ պակաս ցույց տրված հասույթի գումարների չափով 
* ավելացումները կատարվում են այն տարիների շահութաբաժնի հաշվարկներում որին վերաբերում են.</t>
  </si>
  <si>
    <t>043</t>
  </si>
  <si>
    <t>044</t>
  </si>
  <si>
    <t>045</t>
  </si>
  <si>
    <t>046</t>
  </si>
  <si>
    <t>047</t>
  </si>
  <si>
    <t>Ընդամենը զուտ շահույթին ավելացվող գումար
(020 + 040 + 050)</t>
  </si>
  <si>
    <t>Զուտ շահույթը (վնասը) հաշվի առած ավելացումները
(010 + 060)</t>
  </si>
  <si>
    <t>Համարիչում՝ 2021թ. վերջի դրությամբ կուտակված շահույթը (+) կամ վնասը (-), հայտարարում՝ 2021թ. արդյունքներով ստացված     զուտ շահույթը (զուտ վնասը) շահութա- հարկի գծով ծախսի նվազեցումից հետո,          հազ. դրամ</t>
  </si>
  <si>
    <t>ՀՀ պետական բյուջե փաստացի վճարման ենթակա շահութաբաժնի գումարը
(070 x 080)</t>
  </si>
  <si>
    <t>ՀՀ պետական բյուջե վճարման ենթակա շահութաբաժնի գումարը՝ ըստ հաշվարկի (070 x 080)</t>
  </si>
  <si>
    <t>0100</t>
  </si>
  <si>
    <t>«» «» 2024թ.</t>
  </si>
  <si>
    <r>
      <t xml:space="preserve">ՀՀ </t>
    </r>
    <r>
      <rPr>
        <i/>
        <sz val="11"/>
        <rFont val="GHEA Grapalat"/>
        <family val="3"/>
      </rPr>
      <t>( լ ի ա զ ո ր վ ա ծ   մ ա ր մ ն ի   ա ն վ ա ն ու մ ը )</t>
    </r>
    <r>
      <rPr>
        <b/>
        <sz val="12"/>
        <rFont val="GHEA Grapalat"/>
        <family val="3"/>
      </rPr>
      <t xml:space="preserve"> ենթակայության առևտրային կազմակերպությունների կողմից 2023թ. (հաշվետու տարի) ֆինասատնտեսական գործունեության արդյունքներով ՀՀ 2024թ. պետական բյուջե տարեկան շահութաբաժիների վճարման չափի մասին </t>
    </r>
  </si>
  <si>
    <t>Հաշվետու տարվա (2023թ.) վերջի դրությամբ կուտակված շահույթը (+) կամ     վնասը (-), հազ. դրամ</t>
  </si>
  <si>
    <t>ՀՀ 2024թ. պետական բյուջե վճարման ենթակա շահութաբաժնի գումարը` ըստ կանոնադրական կապիտալում պետության բաժնեմասի,              հազ. դրամ</t>
  </si>
  <si>
    <t>2 0 2 3թ.</t>
  </si>
  <si>
    <t>3</t>
  </si>
  <si>
    <t>2 0 2 3 թ.</t>
  </si>
  <si>
    <t>Զուտ շահույթը (վնասը) նախքան շահութահարկի գծով ծախսի նվազեցումը, հազ. դրամ</t>
  </si>
  <si>
    <t>Համարիչում՝ 2022թ. վերջի դրությամբ կուտակված շահույթը (+) կամ վնասը (-), հայտարարում՝ 2022թ. արդյունքներով ստացված     զուտ շահույթը (զուտ վնասը) շահութա-հարկի գծով ծախսի նվազեցումից հետո,          հազ. դրամ</t>
  </si>
  <si>
    <r>
      <t xml:space="preserve">Արտադրանքի, ապրանքների, աշխատանքների, ծառայությունների իրացումից հասույթը,      </t>
    </r>
    <r>
      <rPr>
        <sz val="8.5"/>
        <rFont val="GHEA Grapalat"/>
        <family val="3"/>
      </rPr>
      <t xml:space="preserve">   </t>
    </r>
    <r>
      <rPr>
        <sz val="8"/>
        <rFont val="GHEA Grapalat"/>
        <family val="3"/>
      </rPr>
      <t>հազ. դրամ</t>
    </r>
  </si>
  <si>
    <t>Զուտ շահույթը (վնասը)  շահութահարկի գծով ծախսի նվազեցումից հետո,            հազ. դրամ</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</si>
  <si>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 թ. հունիսի 22-ի թիվ 1238-Ն որոշման 4-րդ կետով հաստատված ծախսերի առավելագույն թույլատրելի սահմանաչափերը գերազանցող գումարների չափով (021-ից 034 տողերի հանրագումարը)</t>
  </si>
  <si>
    <t xml:space="preserve">- Հայաստանի Հանրապետության տարածքից դուրս կադրերի պատրաստման համար ՀՀ կառավարության սահմանած չափը գերազանցող ծախսերի չափով (հաշվետու տարվա համախառն եկամտի 5.0 տոկոսի չափով, բայց ոչ ավելի, քան տվյալ հաշվետու ժամանակաշրջանում փաստացի պատրաստում անցած յուրաքանչյուր աշխատողի հաշվով 3.0 մլն. դրամ) </t>
  </si>
  <si>
    <t>- Հայաստանի Հանրապետության տարածքից դուրս կադրերի վերապատրաստման համար ՀՀ կառավարության սահմանած չափը գերազանցող ծախսերի չափով (հաշվետու տարվա համախառն եկամտի 2.0 տոկոսի չափով, բայց ոչ ավելի, քան տվյալ հաշվետու ժամանակաշրջանում փաստացի վերապատրաստում անցած յուրաքանչյուր աշխատողի հաշվով 2.0 մլն. դրամ)</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</si>
  <si>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 թ. հունիսի 22-ի թիվ 1238-Ն որոշման 6-րդ կետով սահմանված այն ծախսերի չափով, որոնք պետք է իրականացվեն շահութաբաժնի հաշվարկումից հետո ընկերության տրամադրության տակ մնացող զուտ շահույթի հաշվին O83 (041-ից 047 տողերի հանրագումարը)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</si>
</sst>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b/>
      <sz val="10"/>
      <name val="GHEA Grapalat"/>
      <family val="3"/>
    </font>
    <font>
      <sz val="10"/>
      <name val="GHEA Grapalat"/>
      <family val="3"/>
    </font>
    <font>
      <sz val="9"/>
      <name val="GHEA Grapalat"/>
      <family val="3"/>
    </font>
    <font>
      <sz val="8"/>
      <name val="GHEA Grapalat"/>
      <family val="3"/>
    </font>
    <font>
      <b/>
      <sz val="12"/>
      <name val="GHEA Grapalat"/>
      <family val="3"/>
    </font>
    <font>
      <i/>
      <sz val="11"/>
      <name val="GHEA Grapalat"/>
      <family val="3"/>
    </font>
    <font>
      <b/>
      <sz val="11"/>
      <name val="GHEA Grapalat"/>
      <family val="3"/>
    </font>
    <font>
      <sz val="8.5"/>
      <name val="GHEA Grapalat"/>
      <family val="3"/>
    </font>
    <font>
      <sz val="10"/>
      <name val="Arial"/>
      <family val="2"/>
    </font>
    <font>
      <b/>
      <sz val="14"/>
      <name val="GHEA Grapalat"/>
      <family val="3"/>
    </font>
    <font>
      <b/>
      <sz val="10"/>
      <name val="Arial"/>
      <family val="2"/>
    </font>
    <font>
      <sz val="7.5"/>
      <name val="GHEA Grapalat"/>
      <family val="3"/>
    </font>
    <font>
      <sz val="7.5"/>
      <name val="Arial"/>
      <family val="2"/>
    </font>
    <font>
      <b/>
      <sz val="9"/>
      <name val="GHEA Grapalat"/>
      <family val="3"/>
    </font>
    <font>
      <b/>
      <sz val="7.5"/>
      <name val="GHEA Grapalat"/>
      <family val="3"/>
    </font>
    <font>
      <sz val="10"/>
      <color indexed="8"/>
      <name val="GHEA Grapalat"/>
      <family val="3"/>
    </font>
    <font>
      <i/>
      <sz val="10"/>
      <name val="GHEA Grapalat"/>
      <family val="3"/>
    </font>
    <font>
      <b/>
      <i/>
      <sz val="11"/>
      <name val="GHEA Grapalat"/>
      <family val="3"/>
    </font>
    <font>
      <b/>
      <i/>
      <sz val="12"/>
      <name val="GHEA Grapalat"/>
      <family val="3"/>
    </font>
    <font>
      <b/>
      <i/>
      <sz val="10"/>
      <name val="GHEA Grapalat"/>
      <family val="3"/>
    </font>
    <font>
      <sz val="10"/>
      <color rgb="FFFF0000"/>
      <name val="GHEA Grapalat"/>
      <family val="3"/>
    </font>
    <font>
      <sz val="10"/>
      <color theme="1"/>
      <name val="GHEA Grapalat"/>
      <family val="3"/>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9" fillId="0" borderId="0"/>
  </cellStyleXfs>
  <cellXfs count="269">
    <xf numFmtId="0" fontId="0" fillId="0" borderId="0" xfId="0"/>
    <xf numFmtId="0" fontId="1" fillId="0" borderId="0" xfId="0" applyFont="1" applyAlignment="1"/>
    <xf numFmtId="0" fontId="2" fillId="0" borderId="0" xfId="0" applyFont="1"/>
    <xf numFmtId="0" fontId="2" fillId="0" borderId="0" xfId="0" applyFont="1" applyAlignment="1">
      <alignment wrapText="1"/>
    </xf>
    <xf numFmtId="0" fontId="2" fillId="0" borderId="0" xfId="0" applyFont="1" applyFill="1" applyAlignment="1">
      <alignment horizontal="center"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7" xfId="0" applyNumberFormat="1" applyFont="1" applyFill="1" applyBorder="1" applyAlignment="1">
      <alignment horizontal="center"/>
    </xf>
    <xf numFmtId="164" fontId="2" fillId="0" borderId="7" xfId="0" applyNumberFormat="1" applyFont="1" applyBorder="1" applyAlignment="1" applyProtection="1">
      <alignment horizontal="center"/>
      <protection locked="0"/>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center"/>
    </xf>
    <xf numFmtId="0" fontId="2" fillId="0" borderId="0" xfId="0" applyFont="1" applyFill="1" applyAlignment="1">
      <alignment horizontal="center"/>
    </xf>
    <xf numFmtId="164" fontId="2" fillId="0" borderId="7" xfId="0" applyNumberFormat="1" applyFont="1" applyFill="1" applyBorder="1" applyAlignment="1" applyProtection="1">
      <alignment horizontal="center"/>
      <protection locked="0"/>
    </xf>
    <xf numFmtId="164" fontId="2" fillId="0" borderId="7" xfId="0" applyNumberFormat="1" applyFont="1" applyBorder="1" applyAlignment="1">
      <alignment horizontal="center"/>
    </xf>
    <xf numFmtId="0" fontId="2" fillId="0" borderId="0" xfId="0" applyFont="1" applyAlignment="1">
      <alignment horizontal="center" vertical="center"/>
    </xf>
    <xf numFmtId="0" fontId="2" fillId="0" borderId="16" xfId="0" applyFont="1" applyBorder="1" applyAlignment="1"/>
    <xf numFmtId="0" fontId="2" fillId="0" borderId="0" xfId="0" applyFont="1" applyBorder="1" applyAlignment="1"/>
    <xf numFmtId="0" fontId="4" fillId="0" borderId="0" xfId="0" applyFont="1" applyAlignment="1">
      <alignment vertical="center" wrapText="1"/>
    </xf>
    <xf numFmtId="0" fontId="4" fillId="0" borderId="0" xfId="0" applyFont="1" applyBorder="1" applyAlignment="1"/>
    <xf numFmtId="0" fontId="3" fillId="0" borderId="0" xfId="0" applyFont="1" applyAlignment="1">
      <alignment horizontal="center"/>
    </xf>
    <xf numFmtId="49" fontId="3" fillId="0" borderId="0" xfId="0" applyNumberFormat="1" applyFont="1" applyAlignment="1" applyProtection="1">
      <alignment horizontal="right"/>
      <protection locked="0"/>
    </xf>
    <xf numFmtId="0" fontId="2" fillId="0" borderId="0" xfId="0" applyFont="1" applyAlignment="1">
      <alignment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wrapText="1"/>
      <protection locked="0"/>
    </xf>
    <xf numFmtId="0" fontId="2" fillId="0" borderId="6" xfId="0" applyFont="1" applyBorder="1" applyAlignment="1" applyProtection="1">
      <alignment vertical="center"/>
      <protection locked="0"/>
    </xf>
    <xf numFmtId="49" fontId="2" fillId="0" borderId="7" xfId="0" applyNumberFormat="1" applyFont="1" applyBorder="1" applyAlignment="1" applyProtection="1">
      <alignment vertical="center"/>
      <protection locked="0"/>
    </xf>
    <xf numFmtId="49" fontId="1" fillId="0" borderId="7" xfId="0" applyNumberFormat="1" applyFont="1" applyFill="1" applyBorder="1" applyAlignment="1">
      <alignment horizontal="center" vertical="center"/>
    </xf>
    <xf numFmtId="49" fontId="1" fillId="0" borderId="7" xfId="0" applyNumberFormat="1" applyFont="1" applyFill="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0" applyFont="1" applyAlignment="1">
      <alignment horizontal="center" vertical="center" wrapText="1"/>
    </xf>
    <xf numFmtId="0" fontId="1" fillId="2" borderId="6" xfId="0" applyFont="1" applyFill="1" applyBorder="1" applyAlignment="1">
      <alignment vertical="center"/>
    </xf>
    <xf numFmtId="0" fontId="14"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2" fillId="0" borderId="0" xfId="0" applyFont="1" applyAlignment="1">
      <alignment horizontal="center" wrapText="1"/>
    </xf>
    <xf numFmtId="0" fontId="5" fillId="0" borderId="6" xfId="0" applyFont="1" applyBorder="1" applyAlignment="1">
      <alignment horizontal="center" vertical="center" wrapText="1"/>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6" xfId="0" applyFont="1" applyBorder="1" applyAlignment="1" applyProtection="1">
      <alignment vertical="center" wrapText="1"/>
    </xf>
    <xf numFmtId="0" fontId="2" fillId="0" borderId="7" xfId="0" applyNumberFormat="1" applyFont="1" applyBorder="1" applyAlignment="1" applyProtection="1">
      <alignment horizontal="right" vertical="center" wrapText="1"/>
    </xf>
    <xf numFmtId="164" fontId="2" fillId="0" borderId="7" xfId="0" applyNumberFormat="1" applyFont="1" applyBorder="1" applyAlignment="1" applyProtection="1">
      <alignment vertical="center" wrapText="1"/>
      <protection locked="0"/>
    </xf>
    <xf numFmtId="164" fontId="2" fillId="0" borderId="8" xfId="0" applyNumberFormat="1" applyFont="1" applyBorder="1" applyAlignment="1" applyProtection="1">
      <alignment vertical="center" wrapText="1"/>
      <protection locked="0"/>
    </xf>
    <xf numFmtId="0" fontId="2" fillId="0" borderId="7" xfId="0" applyFont="1" applyBorder="1" applyAlignment="1" applyProtection="1">
      <alignment horizontal="right" vertical="center" wrapText="1"/>
    </xf>
    <xf numFmtId="0" fontId="2" fillId="0" borderId="6" xfId="0" applyFont="1" applyFill="1" applyBorder="1" applyAlignment="1" applyProtection="1">
      <alignment vertical="center" wrapText="1"/>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 fillId="0" borderId="6" xfId="0" applyFont="1" applyBorder="1" applyAlignment="1">
      <alignment vertical="center" wrapText="1"/>
    </xf>
    <xf numFmtId="164" fontId="1" fillId="0" borderId="7" xfId="0" applyNumberFormat="1" applyFont="1" applyBorder="1" applyAlignment="1">
      <alignment vertical="center" wrapText="1"/>
    </xf>
    <xf numFmtId="164" fontId="1" fillId="0" borderId="8" xfId="0" applyNumberFormat="1" applyFont="1" applyBorder="1" applyAlignment="1">
      <alignment vertical="center" wrapText="1"/>
    </xf>
    <xf numFmtId="0" fontId="2" fillId="0" borderId="6" xfId="0" applyFont="1" applyBorder="1" applyAlignment="1">
      <alignment vertical="center"/>
    </xf>
    <xf numFmtId="49" fontId="2" fillId="0" borderId="7" xfId="0" applyNumberFormat="1" applyFont="1" applyBorder="1" applyAlignment="1">
      <alignment vertical="center" wrapText="1"/>
    </xf>
    <xf numFmtId="0" fontId="2" fillId="0" borderId="6" xfId="0" applyFont="1" applyFill="1" applyBorder="1" applyAlignment="1" applyProtection="1">
      <alignment vertical="center" wrapText="1"/>
      <protection locked="0"/>
    </xf>
    <xf numFmtId="164" fontId="17" fillId="0" borderId="7" xfId="0" applyNumberFormat="1" applyFont="1" applyBorder="1" applyAlignment="1" applyProtection="1">
      <alignment vertical="center" wrapText="1"/>
      <protection locked="0"/>
    </xf>
    <xf numFmtId="164" fontId="17" fillId="0" borderId="8" xfId="0" applyNumberFormat="1"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18" fillId="0" borderId="6" xfId="0" applyFont="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horizontal="right" vertical="center" wrapText="1"/>
    </xf>
    <xf numFmtId="164" fontId="2" fillId="3" borderId="7" xfId="0" applyNumberFormat="1" applyFont="1" applyFill="1" applyBorder="1" applyAlignment="1">
      <alignment vertical="center" wrapText="1"/>
    </xf>
    <xf numFmtId="164" fontId="2" fillId="3" borderId="8" xfId="0" applyNumberFormat="1" applyFont="1" applyFill="1" applyBorder="1" applyAlignment="1">
      <alignment vertical="center" wrapText="1"/>
    </xf>
    <xf numFmtId="164" fontId="2" fillId="0" borderId="7" xfId="0" applyNumberFormat="1" applyFont="1" applyBorder="1" applyAlignment="1">
      <alignment vertical="center" wrapText="1"/>
    </xf>
    <xf numFmtId="164" fontId="2" fillId="0" borderId="8" xfId="0" applyNumberFormat="1" applyFont="1" applyBorder="1" applyAlignment="1">
      <alignment vertical="center" wrapText="1"/>
    </xf>
    <xf numFmtId="0" fontId="16" fillId="0" borderId="6" xfId="0" applyFont="1" applyFill="1" applyBorder="1" applyAlignment="1" applyProtection="1">
      <alignment vertical="center" wrapText="1"/>
    </xf>
    <xf numFmtId="0" fontId="19" fillId="0" borderId="19" xfId="0" applyFont="1" applyBorder="1" applyAlignment="1">
      <alignment horizontal="center" vertical="center" wrapText="1"/>
    </xf>
    <xf numFmtId="0" fontId="2" fillId="0" borderId="9" xfId="0" applyFont="1" applyBorder="1" applyAlignment="1" applyProtection="1">
      <alignment horizontal="right" vertical="center" wrapText="1"/>
    </xf>
    <xf numFmtId="164" fontId="7" fillId="0" borderId="9" xfId="0" applyNumberFormat="1" applyFont="1" applyBorder="1" applyAlignment="1">
      <alignment vertical="center" wrapText="1"/>
    </xf>
    <xf numFmtId="164" fontId="7" fillId="0" borderId="20" xfId="0" applyNumberFormat="1" applyFont="1" applyBorder="1" applyAlignment="1">
      <alignment vertical="center" wrapText="1"/>
    </xf>
    <xf numFmtId="164" fontId="2" fillId="0" borderId="22" xfId="0" applyNumberFormat="1" applyFont="1" applyBorder="1" applyAlignment="1" applyProtection="1">
      <alignment vertical="center"/>
      <protection locked="0"/>
    </xf>
    <xf numFmtId="164" fontId="2" fillId="0" borderId="18" xfId="0" applyNumberFormat="1" applyFont="1" applyBorder="1" applyAlignment="1" applyProtection="1">
      <alignment vertical="center"/>
      <protection locked="0"/>
    </xf>
    <xf numFmtId="0" fontId="1" fillId="0" borderId="6" xfId="0" applyFont="1" applyBorder="1" applyAlignment="1" applyProtection="1">
      <alignment vertical="center" wrapText="1"/>
    </xf>
    <xf numFmtId="164" fontId="1" fillId="0" borderId="7" xfId="0" applyNumberFormat="1" applyFont="1" applyBorder="1" applyAlignment="1" applyProtection="1">
      <alignment vertical="center" wrapText="1"/>
    </xf>
    <xf numFmtId="164" fontId="1" fillId="0" borderId="8" xfId="0" applyNumberFormat="1" applyFont="1" applyBorder="1" applyAlignment="1" applyProtection="1">
      <alignment vertical="center" wrapText="1"/>
    </xf>
    <xf numFmtId="0" fontId="2" fillId="0" borderId="8" xfId="0" applyNumberFormat="1" applyFont="1" applyBorder="1" applyAlignment="1" applyProtection="1">
      <alignment vertical="center" wrapText="1"/>
      <protection locked="0"/>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2" fillId="0" borderId="9" xfId="0" applyFont="1" applyBorder="1" applyAlignment="1">
      <alignment horizontal="right" vertical="center" wrapText="1"/>
    </xf>
    <xf numFmtId="164" fontId="7" fillId="0" borderId="9" xfId="0" applyNumberFormat="1" applyFont="1" applyFill="1" applyBorder="1" applyAlignment="1">
      <alignment vertical="center" wrapText="1"/>
    </xf>
    <xf numFmtId="164" fontId="7" fillId="0" borderId="20" xfId="0" applyNumberFormat="1" applyFont="1" applyFill="1" applyBorder="1" applyAlignment="1">
      <alignment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164" fontId="1" fillId="0" borderId="0" xfId="0" applyNumberFormat="1" applyFont="1" applyFill="1" applyBorder="1" applyAlignment="1">
      <alignment vertical="center" wrapText="1"/>
    </xf>
    <xf numFmtId="0" fontId="1" fillId="2" borderId="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49" fontId="2" fillId="0" borderId="7" xfId="0" applyNumberFormat="1" applyFont="1" applyBorder="1" applyAlignment="1" applyProtection="1">
      <alignment horizontal="right" vertical="center" wrapText="1"/>
    </xf>
    <xf numFmtId="164" fontId="2" fillId="0" borderId="8" xfId="0" applyNumberFormat="1" applyFont="1" applyBorder="1" applyAlignment="1" applyProtection="1">
      <alignment vertical="center"/>
      <protection locked="0"/>
    </xf>
    <xf numFmtId="0" fontId="20" fillId="0" borderId="6" xfId="0" applyFont="1" applyBorder="1" applyAlignment="1" applyProtection="1">
      <alignment vertical="center" wrapText="1"/>
    </xf>
    <xf numFmtId="0" fontId="17" fillId="0" borderId="6" xfId="0" applyFont="1" applyBorder="1" applyAlignment="1" applyProtection="1">
      <alignment vertical="center" wrapText="1"/>
      <protection locked="0"/>
    </xf>
    <xf numFmtId="49" fontId="2" fillId="0" borderId="7" xfId="0" applyNumberFormat="1" applyFont="1" applyBorder="1" applyAlignment="1">
      <alignment horizontal="right" vertical="center" wrapText="1"/>
    </xf>
    <xf numFmtId="0" fontId="2" fillId="0" borderId="6" xfId="0" applyFont="1" applyFill="1" applyBorder="1" applyAlignment="1">
      <alignment vertical="center" wrapText="1"/>
    </xf>
    <xf numFmtId="0" fontId="20" fillId="0" borderId="6" xfId="0" applyFont="1" applyBorder="1" applyAlignment="1">
      <alignment vertical="center" wrapText="1"/>
    </xf>
    <xf numFmtId="0" fontId="1" fillId="0" borderId="6" xfId="0" applyFont="1" applyBorder="1" applyAlignment="1" applyProtection="1">
      <alignment vertical="center" wrapText="1"/>
      <protection locked="0"/>
    </xf>
    <xf numFmtId="0" fontId="21" fillId="3" borderId="6" xfId="0" applyFont="1" applyFill="1" applyBorder="1" applyAlignment="1" applyProtection="1">
      <alignment vertical="center" wrapText="1"/>
    </xf>
    <xf numFmtId="164" fontId="2" fillId="3" borderId="7" xfId="0" applyNumberFormat="1" applyFont="1" applyFill="1" applyBorder="1" applyAlignment="1" applyProtection="1">
      <alignment vertical="center" wrapText="1"/>
      <protection locked="0"/>
    </xf>
    <xf numFmtId="164" fontId="2" fillId="3" borderId="8" xfId="0"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xf>
    <xf numFmtId="164" fontId="1" fillId="0" borderId="9" xfId="0" applyNumberFormat="1" applyFont="1" applyBorder="1" applyAlignment="1">
      <alignment vertical="center" wrapText="1"/>
    </xf>
    <xf numFmtId="164" fontId="1" fillId="0" borderId="20" xfId="0" applyNumberFormat="1" applyFont="1" applyBorder="1" applyAlignment="1">
      <alignment vertical="center" wrapText="1"/>
    </xf>
    <xf numFmtId="0" fontId="2" fillId="0" borderId="19" xfId="0" applyFont="1" applyBorder="1" applyAlignment="1">
      <alignment horizontal="center" vertical="center" wrapText="1"/>
    </xf>
    <xf numFmtId="0" fontId="2" fillId="0" borderId="0" xfId="0" applyFont="1" applyAlignment="1">
      <alignment horizontal="right" vertical="center" wrapText="1"/>
    </xf>
    <xf numFmtId="49" fontId="2" fillId="0" borderId="0" xfId="0" applyNumberFormat="1" applyFont="1" applyAlignment="1">
      <alignment vertical="center" wrapText="1"/>
    </xf>
    <xf numFmtId="0" fontId="2" fillId="0" borderId="0" xfId="0" applyFont="1" applyProtection="1"/>
    <xf numFmtId="0" fontId="2"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2" fillId="0" borderId="24" xfId="0" applyFont="1" applyBorder="1" applyAlignment="1">
      <alignment horizontal="center" vertical="center"/>
    </xf>
    <xf numFmtId="164" fontId="2"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164" fontId="2" fillId="0" borderId="9" xfId="0" applyNumberFormat="1" applyFont="1" applyFill="1" applyBorder="1" applyAlignment="1">
      <alignment horizontal="center"/>
    </xf>
    <xf numFmtId="164" fontId="2" fillId="0" borderId="9" xfId="0" applyNumberFormat="1" applyFont="1" applyFill="1" applyBorder="1" applyAlignment="1" applyProtection="1">
      <alignment horizontal="center"/>
      <protection locked="0"/>
    </xf>
    <xf numFmtId="0" fontId="2" fillId="0" borderId="6" xfId="0" applyFont="1" applyBorder="1" applyAlignment="1">
      <alignment vertical="center" wrapText="1"/>
    </xf>
    <xf numFmtId="49" fontId="2" fillId="0" borderId="9" xfId="0" applyNumberFormat="1" applyFont="1" applyBorder="1" applyAlignment="1">
      <alignment vertical="center" wrapText="1"/>
    </xf>
    <xf numFmtId="164" fontId="1" fillId="0" borderId="8" xfId="0" applyNumberFormat="1" applyFont="1" applyBorder="1" applyAlignment="1">
      <alignment horizontal="right" vertical="center" wrapText="1"/>
    </xf>
    <xf numFmtId="9" fontId="2" fillId="0" borderId="8" xfId="0" applyNumberFormat="1" applyFont="1" applyBorder="1" applyAlignment="1">
      <alignment horizontal="right" vertical="center" wrapText="1"/>
    </xf>
    <xf numFmtId="0" fontId="2" fillId="0" borderId="6" xfId="0" applyFont="1" applyBorder="1" applyAlignment="1">
      <alignment horizontal="center" vertical="center"/>
    </xf>
    <xf numFmtId="49" fontId="2" fillId="0" borderId="7" xfId="0" applyNumberFormat="1" applyFont="1" applyBorder="1" applyAlignment="1">
      <alignment horizontal="center" vertical="center" wrapText="1"/>
    </xf>
    <xf numFmtId="164" fontId="1" fillId="0" borderId="8" xfId="0" applyNumberFormat="1" applyFont="1" applyBorder="1" applyAlignment="1">
      <alignment horizontal="right" vertical="center"/>
    </xf>
    <xf numFmtId="0" fontId="2" fillId="0" borderId="8" xfId="0" applyFont="1" applyBorder="1" applyAlignment="1" applyProtection="1">
      <alignment horizontal="right" vertical="center" wrapText="1"/>
      <protection locked="0"/>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8" xfId="0" applyFont="1" applyBorder="1" applyAlignment="1" applyProtection="1">
      <alignment horizontal="right" vertical="center" wrapText="1"/>
      <protection locked="0"/>
    </xf>
    <xf numFmtId="164" fontId="1" fillId="0" borderId="8" xfId="0" applyNumberFormat="1" applyFont="1" applyBorder="1" applyAlignment="1">
      <alignment horizontal="right" vertical="center"/>
    </xf>
    <xf numFmtId="164" fontId="1" fillId="0" borderId="20" xfId="0" applyNumberFormat="1" applyFont="1" applyBorder="1" applyAlignment="1">
      <alignment horizontal="righ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xf>
    <xf numFmtId="0" fontId="2" fillId="0" borderId="1" xfId="0" applyFont="1" applyBorder="1" applyAlignment="1" applyProtection="1">
      <alignment horizontal="center"/>
      <protection locked="0"/>
    </xf>
    <xf numFmtId="0" fontId="2" fillId="0" borderId="0" xfId="0" applyFont="1" applyBorder="1" applyAlignment="1">
      <alignment horizontal="center"/>
    </xf>
    <xf numFmtId="0" fontId="1" fillId="0" borderId="12" xfId="0" applyFont="1" applyBorder="1" applyAlignment="1">
      <alignment horizontal="center" vertical="center"/>
    </xf>
    <xf numFmtId="0" fontId="1" fillId="0" borderId="23" xfId="0" applyFont="1" applyBorder="1" applyAlignment="1">
      <alignment horizontal="center" vertical="center"/>
    </xf>
    <xf numFmtId="0" fontId="2" fillId="0" borderId="1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right"/>
      <protection locked="0"/>
    </xf>
    <xf numFmtId="0" fontId="2" fillId="0" borderId="16" xfId="0" applyFont="1" applyBorder="1" applyAlignment="1" applyProtection="1">
      <alignment horizontal="center"/>
      <protection locked="0"/>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7" xfId="1" applyNumberFormat="1" applyFont="1" applyFill="1" applyBorder="1" applyAlignment="1" applyProtection="1">
      <alignment horizontal="center" vertical="center"/>
    </xf>
    <xf numFmtId="164" fontId="2" fillId="0" borderId="9" xfId="1" applyNumberFormat="1" applyFont="1" applyFill="1" applyBorder="1" applyAlignment="1" applyProtection="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164" fontId="2" fillId="0" borderId="7"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2" fillId="0" borderId="8" xfId="0" applyNumberFormat="1" applyFont="1" applyFill="1" applyBorder="1" applyAlignment="1" applyProtection="1">
      <alignment horizontal="center" vertical="center"/>
    </xf>
    <xf numFmtId="164" fontId="2" fillId="0" borderId="7" xfId="0" applyNumberFormat="1" applyFont="1" applyFill="1" applyBorder="1" applyAlignment="1" applyProtection="1">
      <alignment horizontal="center" vertical="center"/>
    </xf>
    <xf numFmtId="164" fontId="2" fillId="0" borderId="9" xfId="0" applyNumberFormat="1" applyFont="1" applyFill="1" applyBorder="1" applyAlignment="1" applyProtection="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3" fillId="0" borderId="7"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64" fontId="2" fillId="0" borderId="7" xfId="0" applyNumberFormat="1" applyFont="1" applyBorder="1" applyAlignment="1" applyProtection="1">
      <alignment horizontal="center" vertical="center"/>
      <protection locked="0"/>
    </xf>
    <xf numFmtId="164" fontId="2" fillId="0" borderId="9" xfId="0" applyNumberFormat="1" applyFont="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wrapText="1"/>
    </xf>
    <xf numFmtId="0" fontId="4" fillId="0" borderId="0" xfId="0" applyFont="1" applyBorder="1" applyAlignment="1" applyProtection="1">
      <alignment horizontal="center"/>
      <protection locked="0"/>
    </xf>
    <xf numFmtId="0" fontId="4" fillId="0" borderId="2" xfId="0" applyFont="1" applyBorder="1" applyAlignment="1" applyProtection="1">
      <alignment horizontal="center"/>
      <protection locked="0"/>
    </xf>
    <xf numFmtId="49" fontId="2" fillId="0" borderId="0" xfId="0" applyNumberFormat="1" applyFont="1" applyBorder="1" applyAlignment="1" applyProtection="1">
      <alignment horizontal="right"/>
      <protection locked="0"/>
    </xf>
    <xf numFmtId="49" fontId="2" fillId="0" borderId="0" xfId="0" quotePrefix="1" applyNumberFormat="1" applyFont="1" applyBorder="1" applyAlignment="1" applyProtection="1">
      <alignment horizontal="right"/>
      <protection locked="0"/>
    </xf>
    <xf numFmtId="49" fontId="2" fillId="0" borderId="7" xfId="0" applyNumberFormat="1" applyFont="1" applyBorder="1" applyAlignment="1">
      <alignment horizontal="left" vertical="center" wrapText="1"/>
    </xf>
    <xf numFmtId="49" fontId="22" fillId="0" borderId="7" xfId="0" applyNumberFormat="1" applyFont="1" applyBorder="1" applyAlignment="1">
      <alignment horizontal="left" vertical="center" wrapText="1"/>
    </xf>
    <xf numFmtId="49" fontId="2" fillId="4" borderId="26" xfId="0" applyNumberFormat="1" applyFont="1" applyFill="1" applyBorder="1" applyAlignment="1">
      <alignment horizontal="left" vertical="center" wrapText="1"/>
    </xf>
    <xf numFmtId="49" fontId="2" fillId="4" borderId="2" xfId="0" applyNumberFormat="1" applyFont="1" applyFill="1" applyBorder="1" applyAlignment="1">
      <alignment horizontal="left" vertical="center" wrapText="1"/>
    </xf>
    <xf numFmtId="49" fontId="2" fillId="4" borderId="27" xfId="0" applyNumberFormat="1" applyFont="1" applyFill="1" applyBorder="1" applyAlignment="1">
      <alignment horizontal="left" vertical="center" wrapText="1"/>
    </xf>
    <xf numFmtId="49" fontId="2" fillId="4" borderId="28"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wrapText="1"/>
    </xf>
    <xf numFmtId="49" fontId="2" fillId="4" borderId="29" xfId="0" applyNumberFormat="1" applyFont="1" applyFill="1" applyBorder="1" applyAlignment="1">
      <alignment horizontal="left" vertical="center" wrapText="1"/>
    </xf>
    <xf numFmtId="49" fontId="2" fillId="4" borderId="30" xfId="0" applyNumberFormat="1" applyFont="1" applyFill="1" applyBorder="1" applyAlignment="1">
      <alignment horizontal="left" vertical="center" wrapText="1"/>
    </xf>
    <xf numFmtId="49" fontId="2" fillId="4" borderId="1" xfId="0" applyNumberFormat="1" applyFont="1" applyFill="1" applyBorder="1" applyAlignment="1">
      <alignment horizontal="left" vertical="center" wrapText="1"/>
    </xf>
    <xf numFmtId="49" fontId="2" fillId="4" borderId="31" xfId="0" applyNumberFormat="1" applyFont="1" applyFill="1" applyBorder="1" applyAlignment="1">
      <alignment horizontal="left" vertical="center"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164" fontId="1" fillId="0" borderId="18" xfId="0" applyNumberFormat="1" applyFont="1" applyBorder="1" applyAlignment="1" applyProtection="1">
      <alignment horizontal="center" vertical="center"/>
      <protection locked="0"/>
    </xf>
    <xf numFmtId="164" fontId="1" fillId="0" borderId="35" xfId="0" applyNumberFormat="1" applyFont="1" applyBorder="1" applyAlignment="1" applyProtection="1">
      <alignment horizontal="center" vertical="center"/>
      <protection locked="0"/>
    </xf>
    <xf numFmtId="164" fontId="1" fillId="0" borderId="36" xfId="0" applyNumberFormat="1" applyFont="1" applyBorder="1" applyAlignment="1" applyProtection="1">
      <alignment horizontal="center" vertical="center"/>
      <protection locked="0"/>
    </xf>
    <xf numFmtId="0" fontId="10" fillId="0" borderId="0" xfId="0" applyFont="1" applyAlignment="1">
      <alignment horizontal="center" vertical="center" wrapText="1"/>
    </xf>
    <xf numFmtId="0" fontId="10" fillId="0" borderId="0"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49" fontId="2" fillId="0" borderId="2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164" fontId="2" fillId="0" borderId="18" xfId="0" applyNumberFormat="1" applyFont="1" applyBorder="1" applyAlignment="1" applyProtection="1">
      <alignment horizontal="center" vertical="center"/>
      <protection locked="0"/>
    </xf>
    <xf numFmtId="164" fontId="2" fillId="0" borderId="35" xfId="0" applyNumberFormat="1" applyFont="1" applyBorder="1" applyAlignment="1" applyProtection="1">
      <alignment horizontal="center" vertical="center"/>
      <protection locked="0"/>
    </xf>
    <xf numFmtId="164" fontId="2" fillId="0" borderId="36" xfId="0" applyNumberFormat="1" applyFont="1" applyBorder="1" applyAlignment="1" applyProtection="1">
      <alignment horizontal="center" vertical="center"/>
      <protection locked="0"/>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49" fontId="2" fillId="0" borderId="7"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0" fontId="5" fillId="0" borderId="13" xfId="0" applyFont="1" applyBorder="1" applyAlignment="1" applyProtection="1">
      <alignment horizontal="center" vertical="center" wrapText="1"/>
      <protection locked="0"/>
    </xf>
    <xf numFmtId="0" fontId="7" fillId="0" borderId="0" xfId="0" applyFont="1" applyAlignment="1">
      <alignment horizontal="center" vertical="center" wrapText="1"/>
    </xf>
    <xf numFmtId="49" fontId="1"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0" fillId="0" borderId="1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4" fillId="0" borderId="4"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7" xfId="0" applyFont="1"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2"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protection locked="0"/>
    </xf>
    <xf numFmtId="49" fontId="1" fillId="2" borderId="7" xfId="0" applyNumberFormat="1" applyFont="1" applyFill="1" applyBorder="1" applyAlignment="1">
      <alignment horizontal="center" vertical="center"/>
    </xf>
    <xf numFmtId="49" fontId="1" fillId="0" borderId="7" xfId="0" applyNumberFormat="1" applyFont="1" applyBorder="1" applyAlignment="1">
      <alignment horizontal="center" vertical="center"/>
    </xf>
    <xf numFmtId="0" fontId="19" fillId="0" borderId="21" xfId="0" applyFont="1" applyFill="1" applyBorder="1" applyAlignment="1">
      <alignment horizontal="center" vertical="center" wrapText="1"/>
    </xf>
    <xf numFmtId="49" fontId="2" fillId="0" borderId="7" xfId="0" applyNumberFormat="1" applyFont="1" applyBorder="1" applyAlignment="1">
      <alignment horizontal="left" vertical="center"/>
    </xf>
    <xf numFmtId="164" fontId="2" fillId="0" borderId="8" xfId="0" applyNumberFormat="1" applyFont="1" applyBorder="1" applyAlignment="1" applyProtection="1">
      <alignment horizontal="center" vertical="center"/>
      <protection locked="0"/>
    </xf>
    <xf numFmtId="164" fontId="1" fillId="0" borderId="8" xfId="0" applyNumberFormat="1" applyFont="1" applyBorder="1" applyAlignment="1">
      <alignment horizontal="right" vertical="center"/>
    </xf>
    <xf numFmtId="164" fontId="1" fillId="0" borderId="8" xfId="0" applyNumberFormat="1" applyFont="1" applyBorder="1" applyAlignment="1" applyProtection="1">
      <alignment horizontal="right" vertical="center"/>
    </xf>
    <xf numFmtId="164" fontId="1" fillId="0" borderId="8" xfId="0" applyNumberFormat="1" applyFont="1" applyBorder="1" applyAlignment="1" applyProtection="1">
      <alignment horizontal="right" vertical="center"/>
      <protection locked="0"/>
    </xf>
    <xf numFmtId="0" fontId="2" fillId="0" borderId="8" xfId="0" applyFont="1" applyBorder="1" applyAlignment="1" applyProtection="1">
      <alignment horizontal="right" vertical="center" wrapText="1"/>
      <protection locked="0"/>
    </xf>
    <xf numFmtId="164" fontId="1" fillId="0" borderId="8" xfId="0" applyNumberFormat="1" applyFont="1" applyBorder="1" applyAlignment="1" applyProtection="1">
      <alignment horizontal="center" vertical="center"/>
      <protection locked="0"/>
    </xf>
  </cellXfs>
  <cellStyles count="2">
    <cellStyle name="Normal" xfId="0" builtinId="0"/>
    <cellStyle name="Normal_Sheet6" xfId="1"/>
  </cellStyles>
  <dxfs count="121">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FF99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tabSelected="1" zoomScaleNormal="100" zoomScalePageLayoutView="90" workbookViewId="0">
      <selection activeCell="A5" sqref="A5:C5"/>
    </sheetView>
  </sheetViews>
  <sheetFormatPr defaultRowHeight="13.5" x14ac:dyDescent="0.25"/>
  <cols>
    <col min="1" max="1" width="4.140625" style="2" customWidth="1"/>
    <col min="2" max="2" width="42.28515625" style="2" customWidth="1"/>
    <col min="3" max="3" width="6.42578125" style="2" customWidth="1"/>
    <col min="4" max="4" width="13.42578125" style="2" customWidth="1"/>
    <col min="5" max="5" width="10.140625" style="2" customWidth="1"/>
    <col min="6" max="6" width="12.28515625" style="2" customWidth="1"/>
    <col min="7" max="7" width="14.42578125" style="2" customWidth="1"/>
    <col min="8" max="8" width="12.5703125" style="2" customWidth="1"/>
    <col min="9" max="9" width="10.28515625" style="2" customWidth="1"/>
    <col min="10" max="10" width="12.140625" style="2" customWidth="1"/>
    <col min="11" max="11" width="10.5703125" style="2" customWidth="1"/>
    <col min="12" max="12" width="9.85546875" style="2" customWidth="1"/>
    <col min="13" max="13" width="11.7109375" style="2" customWidth="1"/>
    <col min="14" max="14" width="11.5703125" style="2" customWidth="1"/>
    <col min="15" max="17" width="11.7109375" style="2" customWidth="1"/>
    <col min="18" max="18" width="11" style="2" customWidth="1"/>
    <col min="19" max="19" width="5.85546875" style="2" customWidth="1"/>
    <col min="20" max="20" width="10.140625" style="2" customWidth="1"/>
    <col min="21" max="21" width="8.7109375" style="2" customWidth="1"/>
    <col min="22" max="255" width="9.140625" style="2"/>
    <col min="256" max="256" width="3.140625" style="2" customWidth="1"/>
    <col min="257" max="257" width="40.85546875" style="2" customWidth="1"/>
    <col min="258" max="258" width="6.42578125" style="2" customWidth="1"/>
    <col min="259" max="259" width="10.85546875" style="2" customWidth="1"/>
    <col min="260" max="260" width="10.140625" style="2" customWidth="1"/>
    <col min="261" max="261" width="11.28515625" style="2" customWidth="1"/>
    <col min="262" max="262" width="11.7109375" style="2" customWidth="1"/>
    <col min="263" max="263" width="11.140625" style="2" customWidth="1"/>
    <col min="264" max="264" width="10.28515625" style="2" customWidth="1"/>
    <col min="265" max="265" width="10.85546875" style="2" customWidth="1"/>
    <col min="266" max="266" width="10.5703125" style="2" customWidth="1"/>
    <col min="267" max="267" width="9.85546875" style="2" customWidth="1"/>
    <col min="268" max="268" width="11.7109375" style="2" customWidth="1"/>
    <col min="269" max="269" width="11.5703125" style="2" customWidth="1"/>
    <col min="270" max="272" width="11.7109375" style="2" customWidth="1"/>
    <col min="273" max="273" width="11" style="2" customWidth="1"/>
    <col min="274" max="274" width="9.140625" style="2"/>
    <col min="275" max="275" width="5.7109375" style="2" customWidth="1"/>
    <col min="276" max="276" width="10.140625" style="2" customWidth="1"/>
    <col min="277" max="277" width="8.7109375" style="2" customWidth="1"/>
    <col min="278" max="511" width="9.140625" style="2"/>
    <col min="512" max="512" width="3.140625" style="2" customWidth="1"/>
    <col min="513" max="513" width="40.85546875" style="2" customWidth="1"/>
    <col min="514" max="514" width="6.42578125" style="2" customWidth="1"/>
    <col min="515" max="515" width="10.85546875" style="2" customWidth="1"/>
    <col min="516" max="516" width="10.140625" style="2" customWidth="1"/>
    <col min="517" max="517" width="11.28515625" style="2" customWidth="1"/>
    <col min="518" max="518" width="11.7109375" style="2" customWidth="1"/>
    <col min="519" max="519" width="11.140625" style="2" customWidth="1"/>
    <col min="520" max="520" width="10.28515625" style="2" customWidth="1"/>
    <col min="521" max="521" width="10.85546875" style="2" customWidth="1"/>
    <col min="522" max="522" width="10.5703125" style="2" customWidth="1"/>
    <col min="523" max="523" width="9.85546875" style="2" customWidth="1"/>
    <col min="524" max="524" width="11.7109375" style="2" customWidth="1"/>
    <col min="525" max="525" width="11.5703125" style="2" customWidth="1"/>
    <col min="526" max="528" width="11.7109375" style="2" customWidth="1"/>
    <col min="529" max="529" width="11" style="2" customWidth="1"/>
    <col min="530" max="530" width="9.140625" style="2"/>
    <col min="531" max="531" width="5.7109375" style="2" customWidth="1"/>
    <col min="532" max="532" width="10.140625" style="2" customWidth="1"/>
    <col min="533" max="533" width="8.7109375" style="2" customWidth="1"/>
    <col min="534" max="767" width="9.140625" style="2"/>
    <col min="768" max="768" width="3.140625" style="2" customWidth="1"/>
    <col min="769" max="769" width="40.85546875" style="2" customWidth="1"/>
    <col min="770" max="770" width="6.42578125" style="2" customWidth="1"/>
    <col min="771" max="771" width="10.85546875" style="2" customWidth="1"/>
    <col min="772" max="772" width="10.140625" style="2" customWidth="1"/>
    <col min="773" max="773" width="11.28515625" style="2" customWidth="1"/>
    <col min="774" max="774" width="11.7109375" style="2" customWidth="1"/>
    <col min="775" max="775" width="11.140625" style="2" customWidth="1"/>
    <col min="776" max="776" width="10.28515625" style="2" customWidth="1"/>
    <col min="777" max="777" width="10.85546875" style="2" customWidth="1"/>
    <col min="778" max="778" width="10.5703125" style="2" customWidth="1"/>
    <col min="779" max="779" width="9.85546875" style="2" customWidth="1"/>
    <col min="780" max="780" width="11.7109375" style="2" customWidth="1"/>
    <col min="781" max="781" width="11.5703125" style="2" customWidth="1"/>
    <col min="782" max="784" width="11.7109375" style="2" customWidth="1"/>
    <col min="785" max="785" width="11" style="2" customWidth="1"/>
    <col min="786" max="786" width="9.140625" style="2"/>
    <col min="787" max="787" width="5.7109375" style="2" customWidth="1"/>
    <col min="788" max="788" width="10.140625" style="2" customWidth="1"/>
    <col min="789" max="789" width="8.7109375" style="2" customWidth="1"/>
    <col min="790" max="1023" width="9.140625" style="2"/>
    <col min="1024" max="1024" width="3.140625" style="2" customWidth="1"/>
    <col min="1025" max="1025" width="40.85546875" style="2" customWidth="1"/>
    <col min="1026" max="1026" width="6.42578125" style="2" customWidth="1"/>
    <col min="1027" max="1027" width="10.85546875" style="2" customWidth="1"/>
    <col min="1028" max="1028" width="10.140625" style="2" customWidth="1"/>
    <col min="1029" max="1029" width="11.28515625" style="2" customWidth="1"/>
    <col min="1030" max="1030" width="11.7109375" style="2" customWidth="1"/>
    <col min="1031" max="1031" width="11.140625" style="2" customWidth="1"/>
    <col min="1032" max="1032" width="10.28515625" style="2" customWidth="1"/>
    <col min="1033" max="1033" width="10.85546875" style="2" customWidth="1"/>
    <col min="1034" max="1034" width="10.5703125" style="2" customWidth="1"/>
    <col min="1035" max="1035" width="9.85546875" style="2" customWidth="1"/>
    <col min="1036" max="1036" width="11.7109375" style="2" customWidth="1"/>
    <col min="1037" max="1037" width="11.5703125" style="2" customWidth="1"/>
    <col min="1038" max="1040" width="11.7109375" style="2" customWidth="1"/>
    <col min="1041" max="1041" width="11" style="2" customWidth="1"/>
    <col min="1042" max="1042" width="9.140625" style="2"/>
    <col min="1043" max="1043" width="5.7109375" style="2" customWidth="1"/>
    <col min="1044" max="1044" width="10.140625" style="2" customWidth="1"/>
    <col min="1045" max="1045" width="8.7109375" style="2" customWidth="1"/>
    <col min="1046" max="1279" width="9.140625" style="2"/>
    <col min="1280" max="1280" width="3.140625" style="2" customWidth="1"/>
    <col min="1281" max="1281" width="40.85546875" style="2" customWidth="1"/>
    <col min="1282" max="1282" width="6.42578125" style="2" customWidth="1"/>
    <col min="1283" max="1283" width="10.85546875" style="2" customWidth="1"/>
    <col min="1284" max="1284" width="10.140625" style="2" customWidth="1"/>
    <col min="1285" max="1285" width="11.28515625" style="2" customWidth="1"/>
    <col min="1286" max="1286" width="11.7109375" style="2" customWidth="1"/>
    <col min="1287" max="1287" width="11.140625" style="2" customWidth="1"/>
    <col min="1288" max="1288" width="10.28515625" style="2" customWidth="1"/>
    <col min="1289" max="1289" width="10.85546875" style="2" customWidth="1"/>
    <col min="1290" max="1290" width="10.5703125" style="2" customWidth="1"/>
    <col min="1291" max="1291" width="9.85546875" style="2" customWidth="1"/>
    <col min="1292" max="1292" width="11.7109375" style="2" customWidth="1"/>
    <col min="1293" max="1293" width="11.5703125" style="2" customWidth="1"/>
    <col min="1294" max="1296" width="11.7109375" style="2" customWidth="1"/>
    <col min="1297" max="1297" width="11" style="2" customWidth="1"/>
    <col min="1298" max="1298" width="9.140625" style="2"/>
    <col min="1299" max="1299" width="5.7109375" style="2" customWidth="1"/>
    <col min="1300" max="1300" width="10.140625" style="2" customWidth="1"/>
    <col min="1301" max="1301" width="8.7109375" style="2" customWidth="1"/>
    <col min="1302" max="1535" width="9.140625" style="2"/>
    <col min="1536" max="1536" width="3.140625" style="2" customWidth="1"/>
    <col min="1537" max="1537" width="40.85546875" style="2" customWidth="1"/>
    <col min="1538" max="1538" width="6.42578125" style="2" customWidth="1"/>
    <col min="1539" max="1539" width="10.85546875" style="2" customWidth="1"/>
    <col min="1540" max="1540" width="10.140625" style="2" customWidth="1"/>
    <col min="1541" max="1541" width="11.28515625" style="2" customWidth="1"/>
    <col min="1542" max="1542" width="11.7109375" style="2" customWidth="1"/>
    <col min="1543" max="1543" width="11.140625" style="2" customWidth="1"/>
    <col min="1544" max="1544" width="10.28515625" style="2" customWidth="1"/>
    <col min="1545" max="1545" width="10.85546875" style="2" customWidth="1"/>
    <col min="1546" max="1546" width="10.5703125" style="2" customWidth="1"/>
    <col min="1547" max="1547" width="9.85546875" style="2" customWidth="1"/>
    <col min="1548" max="1548" width="11.7109375" style="2" customWidth="1"/>
    <col min="1549" max="1549" width="11.5703125" style="2" customWidth="1"/>
    <col min="1550" max="1552" width="11.7109375" style="2" customWidth="1"/>
    <col min="1553" max="1553" width="11" style="2" customWidth="1"/>
    <col min="1554" max="1554" width="9.140625" style="2"/>
    <col min="1555" max="1555" width="5.7109375" style="2" customWidth="1"/>
    <col min="1556" max="1556" width="10.140625" style="2" customWidth="1"/>
    <col min="1557" max="1557" width="8.7109375" style="2" customWidth="1"/>
    <col min="1558" max="1791" width="9.140625" style="2"/>
    <col min="1792" max="1792" width="3.140625" style="2" customWidth="1"/>
    <col min="1793" max="1793" width="40.85546875" style="2" customWidth="1"/>
    <col min="1794" max="1794" width="6.42578125" style="2" customWidth="1"/>
    <col min="1795" max="1795" width="10.85546875" style="2" customWidth="1"/>
    <col min="1796" max="1796" width="10.140625" style="2" customWidth="1"/>
    <col min="1797" max="1797" width="11.28515625" style="2" customWidth="1"/>
    <col min="1798" max="1798" width="11.7109375" style="2" customWidth="1"/>
    <col min="1799" max="1799" width="11.140625" style="2" customWidth="1"/>
    <col min="1800" max="1800" width="10.28515625" style="2" customWidth="1"/>
    <col min="1801" max="1801" width="10.85546875" style="2" customWidth="1"/>
    <col min="1802" max="1802" width="10.5703125" style="2" customWidth="1"/>
    <col min="1803" max="1803" width="9.85546875" style="2" customWidth="1"/>
    <col min="1804" max="1804" width="11.7109375" style="2" customWidth="1"/>
    <col min="1805" max="1805" width="11.5703125" style="2" customWidth="1"/>
    <col min="1806" max="1808" width="11.7109375" style="2" customWidth="1"/>
    <col min="1809" max="1809" width="11" style="2" customWidth="1"/>
    <col min="1810" max="1810" width="9.140625" style="2"/>
    <col min="1811" max="1811" width="5.7109375" style="2" customWidth="1"/>
    <col min="1812" max="1812" width="10.140625" style="2" customWidth="1"/>
    <col min="1813" max="1813" width="8.7109375" style="2" customWidth="1"/>
    <col min="1814" max="2047" width="9.140625" style="2"/>
    <col min="2048" max="2048" width="3.140625" style="2" customWidth="1"/>
    <col min="2049" max="2049" width="40.85546875" style="2" customWidth="1"/>
    <col min="2050" max="2050" width="6.42578125" style="2" customWidth="1"/>
    <col min="2051" max="2051" width="10.85546875" style="2" customWidth="1"/>
    <col min="2052" max="2052" width="10.140625" style="2" customWidth="1"/>
    <col min="2053" max="2053" width="11.28515625" style="2" customWidth="1"/>
    <col min="2054" max="2054" width="11.7109375" style="2" customWidth="1"/>
    <col min="2055" max="2055" width="11.140625" style="2" customWidth="1"/>
    <col min="2056" max="2056" width="10.28515625" style="2" customWidth="1"/>
    <col min="2057" max="2057" width="10.85546875" style="2" customWidth="1"/>
    <col min="2058" max="2058" width="10.5703125" style="2" customWidth="1"/>
    <col min="2059" max="2059" width="9.85546875" style="2" customWidth="1"/>
    <col min="2060" max="2060" width="11.7109375" style="2" customWidth="1"/>
    <col min="2061" max="2061" width="11.5703125" style="2" customWidth="1"/>
    <col min="2062" max="2064" width="11.7109375" style="2" customWidth="1"/>
    <col min="2065" max="2065" width="11" style="2" customWidth="1"/>
    <col min="2066" max="2066" width="9.140625" style="2"/>
    <col min="2067" max="2067" width="5.7109375" style="2" customWidth="1"/>
    <col min="2068" max="2068" width="10.140625" style="2" customWidth="1"/>
    <col min="2069" max="2069" width="8.7109375" style="2" customWidth="1"/>
    <col min="2070" max="2303" width="9.140625" style="2"/>
    <col min="2304" max="2304" width="3.140625" style="2" customWidth="1"/>
    <col min="2305" max="2305" width="40.85546875" style="2" customWidth="1"/>
    <col min="2306" max="2306" width="6.42578125" style="2" customWidth="1"/>
    <col min="2307" max="2307" width="10.85546875" style="2" customWidth="1"/>
    <col min="2308" max="2308" width="10.140625" style="2" customWidth="1"/>
    <col min="2309" max="2309" width="11.28515625" style="2" customWidth="1"/>
    <col min="2310" max="2310" width="11.7109375" style="2" customWidth="1"/>
    <col min="2311" max="2311" width="11.140625" style="2" customWidth="1"/>
    <col min="2312" max="2312" width="10.28515625" style="2" customWidth="1"/>
    <col min="2313" max="2313" width="10.85546875" style="2" customWidth="1"/>
    <col min="2314" max="2314" width="10.5703125" style="2" customWidth="1"/>
    <col min="2315" max="2315" width="9.85546875" style="2" customWidth="1"/>
    <col min="2316" max="2316" width="11.7109375" style="2" customWidth="1"/>
    <col min="2317" max="2317" width="11.5703125" style="2" customWidth="1"/>
    <col min="2318" max="2320" width="11.7109375" style="2" customWidth="1"/>
    <col min="2321" max="2321" width="11" style="2" customWidth="1"/>
    <col min="2322" max="2322" width="9.140625" style="2"/>
    <col min="2323" max="2323" width="5.7109375" style="2" customWidth="1"/>
    <col min="2324" max="2324" width="10.140625" style="2" customWidth="1"/>
    <col min="2325" max="2325" width="8.7109375" style="2" customWidth="1"/>
    <col min="2326" max="2559" width="9.140625" style="2"/>
    <col min="2560" max="2560" width="3.140625" style="2" customWidth="1"/>
    <col min="2561" max="2561" width="40.85546875" style="2" customWidth="1"/>
    <col min="2562" max="2562" width="6.42578125" style="2" customWidth="1"/>
    <col min="2563" max="2563" width="10.85546875" style="2" customWidth="1"/>
    <col min="2564" max="2564" width="10.140625" style="2" customWidth="1"/>
    <col min="2565" max="2565" width="11.28515625" style="2" customWidth="1"/>
    <col min="2566" max="2566" width="11.7109375" style="2" customWidth="1"/>
    <col min="2567" max="2567" width="11.140625" style="2" customWidth="1"/>
    <col min="2568" max="2568" width="10.28515625" style="2" customWidth="1"/>
    <col min="2569" max="2569" width="10.85546875" style="2" customWidth="1"/>
    <col min="2570" max="2570" width="10.5703125" style="2" customWidth="1"/>
    <col min="2571" max="2571" width="9.85546875" style="2" customWidth="1"/>
    <col min="2572" max="2572" width="11.7109375" style="2" customWidth="1"/>
    <col min="2573" max="2573" width="11.5703125" style="2" customWidth="1"/>
    <col min="2574" max="2576" width="11.7109375" style="2" customWidth="1"/>
    <col min="2577" max="2577" width="11" style="2" customWidth="1"/>
    <col min="2578" max="2578" width="9.140625" style="2"/>
    <col min="2579" max="2579" width="5.7109375" style="2" customWidth="1"/>
    <col min="2580" max="2580" width="10.140625" style="2" customWidth="1"/>
    <col min="2581" max="2581" width="8.7109375" style="2" customWidth="1"/>
    <col min="2582" max="2815" width="9.140625" style="2"/>
    <col min="2816" max="2816" width="3.140625" style="2" customWidth="1"/>
    <col min="2817" max="2817" width="40.85546875" style="2" customWidth="1"/>
    <col min="2818" max="2818" width="6.42578125" style="2" customWidth="1"/>
    <col min="2819" max="2819" width="10.85546875" style="2" customWidth="1"/>
    <col min="2820" max="2820" width="10.140625" style="2" customWidth="1"/>
    <col min="2821" max="2821" width="11.28515625" style="2" customWidth="1"/>
    <col min="2822" max="2822" width="11.7109375" style="2" customWidth="1"/>
    <col min="2823" max="2823" width="11.140625" style="2" customWidth="1"/>
    <col min="2824" max="2824" width="10.28515625" style="2" customWidth="1"/>
    <col min="2825" max="2825" width="10.85546875" style="2" customWidth="1"/>
    <col min="2826" max="2826" width="10.5703125" style="2" customWidth="1"/>
    <col min="2827" max="2827" width="9.85546875" style="2" customWidth="1"/>
    <col min="2828" max="2828" width="11.7109375" style="2" customWidth="1"/>
    <col min="2829" max="2829" width="11.5703125" style="2" customWidth="1"/>
    <col min="2830" max="2832" width="11.7109375" style="2" customWidth="1"/>
    <col min="2833" max="2833" width="11" style="2" customWidth="1"/>
    <col min="2834" max="2834" width="9.140625" style="2"/>
    <col min="2835" max="2835" width="5.7109375" style="2" customWidth="1"/>
    <col min="2836" max="2836" width="10.140625" style="2" customWidth="1"/>
    <col min="2837" max="2837" width="8.7109375" style="2" customWidth="1"/>
    <col min="2838" max="3071" width="9.140625" style="2"/>
    <col min="3072" max="3072" width="3.140625" style="2" customWidth="1"/>
    <col min="3073" max="3073" width="40.85546875" style="2" customWidth="1"/>
    <col min="3074" max="3074" width="6.42578125" style="2" customWidth="1"/>
    <col min="3075" max="3075" width="10.85546875" style="2" customWidth="1"/>
    <col min="3076" max="3076" width="10.140625" style="2" customWidth="1"/>
    <col min="3077" max="3077" width="11.28515625" style="2" customWidth="1"/>
    <col min="3078" max="3078" width="11.7109375" style="2" customWidth="1"/>
    <col min="3079" max="3079" width="11.140625" style="2" customWidth="1"/>
    <col min="3080" max="3080" width="10.28515625" style="2" customWidth="1"/>
    <col min="3081" max="3081" width="10.85546875" style="2" customWidth="1"/>
    <col min="3082" max="3082" width="10.5703125" style="2" customWidth="1"/>
    <col min="3083" max="3083" width="9.85546875" style="2" customWidth="1"/>
    <col min="3084" max="3084" width="11.7109375" style="2" customWidth="1"/>
    <col min="3085" max="3085" width="11.5703125" style="2" customWidth="1"/>
    <col min="3086" max="3088" width="11.7109375" style="2" customWidth="1"/>
    <col min="3089" max="3089" width="11" style="2" customWidth="1"/>
    <col min="3090" max="3090" width="9.140625" style="2"/>
    <col min="3091" max="3091" width="5.7109375" style="2" customWidth="1"/>
    <col min="3092" max="3092" width="10.140625" style="2" customWidth="1"/>
    <col min="3093" max="3093" width="8.7109375" style="2" customWidth="1"/>
    <col min="3094" max="3327" width="9.140625" style="2"/>
    <col min="3328" max="3328" width="3.140625" style="2" customWidth="1"/>
    <col min="3329" max="3329" width="40.85546875" style="2" customWidth="1"/>
    <col min="3330" max="3330" width="6.42578125" style="2" customWidth="1"/>
    <col min="3331" max="3331" width="10.85546875" style="2" customWidth="1"/>
    <col min="3332" max="3332" width="10.140625" style="2" customWidth="1"/>
    <col min="3333" max="3333" width="11.28515625" style="2" customWidth="1"/>
    <col min="3334" max="3334" width="11.7109375" style="2" customWidth="1"/>
    <col min="3335" max="3335" width="11.140625" style="2" customWidth="1"/>
    <col min="3336" max="3336" width="10.28515625" style="2" customWidth="1"/>
    <col min="3337" max="3337" width="10.85546875" style="2" customWidth="1"/>
    <col min="3338" max="3338" width="10.5703125" style="2" customWidth="1"/>
    <col min="3339" max="3339" width="9.85546875" style="2" customWidth="1"/>
    <col min="3340" max="3340" width="11.7109375" style="2" customWidth="1"/>
    <col min="3341" max="3341" width="11.5703125" style="2" customWidth="1"/>
    <col min="3342" max="3344" width="11.7109375" style="2" customWidth="1"/>
    <col min="3345" max="3345" width="11" style="2" customWidth="1"/>
    <col min="3346" max="3346" width="9.140625" style="2"/>
    <col min="3347" max="3347" width="5.7109375" style="2" customWidth="1"/>
    <col min="3348" max="3348" width="10.140625" style="2" customWidth="1"/>
    <col min="3349" max="3349" width="8.7109375" style="2" customWidth="1"/>
    <col min="3350" max="3583" width="9.140625" style="2"/>
    <col min="3584" max="3584" width="3.140625" style="2" customWidth="1"/>
    <col min="3585" max="3585" width="40.85546875" style="2" customWidth="1"/>
    <col min="3586" max="3586" width="6.42578125" style="2" customWidth="1"/>
    <col min="3587" max="3587" width="10.85546875" style="2" customWidth="1"/>
    <col min="3588" max="3588" width="10.140625" style="2" customWidth="1"/>
    <col min="3589" max="3589" width="11.28515625" style="2" customWidth="1"/>
    <col min="3590" max="3590" width="11.7109375" style="2" customWidth="1"/>
    <col min="3591" max="3591" width="11.140625" style="2" customWidth="1"/>
    <col min="3592" max="3592" width="10.28515625" style="2" customWidth="1"/>
    <col min="3593" max="3593" width="10.85546875" style="2" customWidth="1"/>
    <col min="3594" max="3594" width="10.5703125" style="2" customWidth="1"/>
    <col min="3595" max="3595" width="9.85546875" style="2" customWidth="1"/>
    <col min="3596" max="3596" width="11.7109375" style="2" customWidth="1"/>
    <col min="3597" max="3597" width="11.5703125" style="2" customWidth="1"/>
    <col min="3598" max="3600" width="11.7109375" style="2" customWidth="1"/>
    <col min="3601" max="3601" width="11" style="2" customWidth="1"/>
    <col min="3602" max="3602" width="9.140625" style="2"/>
    <col min="3603" max="3603" width="5.7109375" style="2" customWidth="1"/>
    <col min="3604" max="3604" width="10.140625" style="2" customWidth="1"/>
    <col min="3605" max="3605" width="8.7109375" style="2" customWidth="1"/>
    <col min="3606" max="3839" width="9.140625" style="2"/>
    <col min="3840" max="3840" width="3.140625" style="2" customWidth="1"/>
    <col min="3841" max="3841" width="40.85546875" style="2" customWidth="1"/>
    <col min="3842" max="3842" width="6.42578125" style="2" customWidth="1"/>
    <col min="3843" max="3843" width="10.85546875" style="2" customWidth="1"/>
    <col min="3844" max="3844" width="10.140625" style="2" customWidth="1"/>
    <col min="3845" max="3845" width="11.28515625" style="2" customWidth="1"/>
    <col min="3846" max="3846" width="11.7109375" style="2" customWidth="1"/>
    <col min="3847" max="3847" width="11.140625" style="2" customWidth="1"/>
    <col min="3848" max="3848" width="10.28515625" style="2" customWidth="1"/>
    <col min="3849" max="3849" width="10.85546875" style="2" customWidth="1"/>
    <col min="3850" max="3850" width="10.5703125" style="2" customWidth="1"/>
    <col min="3851" max="3851" width="9.85546875" style="2" customWidth="1"/>
    <col min="3852" max="3852" width="11.7109375" style="2" customWidth="1"/>
    <col min="3853" max="3853" width="11.5703125" style="2" customWidth="1"/>
    <col min="3854" max="3856" width="11.7109375" style="2" customWidth="1"/>
    <col min="3857" max="3857" width="11" style="2" customWidth="1"/>
    <col min="3858" max="3858" width="9.140625" style="2"/>
    <col min="3859" max="3859" width="5.7109375" style="2" customWidth="1"/>
    <col min="3860" max="3860" width="10.140625" style="2" customWidth="1"/>
    <col min="3861" max="3861" width="8.7109375" style="2" customWidth="1"/>
    <col min="3862" max="4095" width="9.140625" style="2"/>
    <col min="4096" max="4096" width="3.140625" style="2" customWidth="1"/>
    <col min="4097" max="4097" width="40.85546875" style="2" customWidth="1"/>
    <col min="4098" max="4098" width="6.42578125" style="2" customWidth="1"/>
    <col min="4099" max="4099" width="10.85546875" style="2" customWidth="1"/>
    <col min="4100" max="4100" width="10.140625" style="2" customWidth="1"/>
    <col min="4101" max="4101" width="11.28515625" style="2" customWidth="1"/>
    <col min="4102" max="4102" width="11.7109375" style="2" customWidth="1"/>
    <col min="4103" max="4103" width="11.140625" style="2" customWidth="1"/>
    <col min="4104" max="4104" width="10.28515625" style="2" customWidth="1"/>
    <col min="4105" max="4105" width="10.85546875" style="2" customWidth="1"/>
    <col min="4106" max="4106" width="10.5703125" style="2" customWidth="1"/>
    <col min="4107" max="4107" width="9.85546875" style="2" customWidth="1"/>
    <col min="4108" max="4108" width="11.7109375" style="2" customWidth="1"/>
    <col min="4109" max="4109" width="11.5703125" style="2" customWidth="1"/>
    <col min="4110" max="4112" width="11.7109375" style="2" customWidth="1"/>
    <col min="4113" max="4113" width="11" style="2" customWidth="1"/>
    <col min="4114" max="4114" width="9.140625" style="2"/>
    <col min="4115" max="4115" width="5.7109375" style="2" customWidth="1"/>
    <col min="4116" max="4116" width="10.140625" style="2" customWidth="1"/>
    <col min="4117" max="4117" width="8.7109375" style="2" customWidth="1"/>
    <col min="4118" max="4351" width="9.140625" style="2"/>
    <col min="4352" max="4352" width="3.140625" style="2" customWidth="1"/>
    <col min="4353" max="4353" width="40.85546875" style="2" customWidth="1"/>
    <col min="4354" max="4354" width="6.42578125" style="2" customWidth="1"/>
    <col min="4355" max="4355" width="10.85546875" style="2" customWidth="1"/>
    <col min="4356" max="4356" width="10.140625" style="2" customWidth="1"/>
    <col min="4357" max="4357" width="11.28515625" style="2" customWidth="1"/>
    <col min="4358" max="4358" width="11.7109375" style="2" customWidth="1"/>
    <col min="4359" max="4359" width="11.140625" style="2" customWidth="1"/>
    <col min="4360" max="4360" width="10.28515625" style="2" customWidth="1"/>
    <col min="4361" max="4361" width="10.85546875" style="2" customWidth="1"/>
    <col min="4362" max="4362" width="10.5703125" style="2" customWidth="1"/>
    <col min="4363" max="4363" width="9.85546875" style="2" customWidth="1"/>
    <col min="4364" max="4364" width="11.7109375" style="2" customWidth="1"/>
    <col min="4365" max="4365" width="11.5703125" style="2" customWidth="1"/>
    <col min="4366" max="4368" width="11.7109375" style="2" customWidth="1"/>
    <col min="4369" max="4369" width="11" style="2" customWidth="1"/>
    <col min="4370" max="4370" width="9.140625" style="2"/>
    <col min="4371" max="4371" width="5.7109375" style="2" customWidth="1"/>
    <col min="4372" max="4372" width="10.140625" style="2" customWidth="1"/>
    <col min="4373" max="4373" width="8.7109375" style="2" customWidth="1"/>
    <col min="4374" max="4607" width="9.140625" style="2"/>
    <col min="4608" max="4608" width="3.140625" style="2" customWidth="1"/>
    <col min="4609" max="4609" width="40.85546875" style="2" customWidth="1"/>
    <col min="4610" max="4610" width="6.42578125" style="2" customWidth="1"/>
    <col min="4611" max="4611" width="10.85546875" style="2" customWidth="1"/>
    <col min="4612" max="4612" width="10.140625" style="2" customWidth="1"/>
    <col min="4613" max="4613" width="11.28515625" style="2" customWidth="1"/>
    <col min="4614" max="4614" width="11.7109375" style="2" customWidth="1"/>
    <col min="4615" max="4615" width="11.140625" style="2" customWidth="1"/>
    <col min="4616" max="4616" width="10.28515625" style="2" customWidth="1"/>
    <col min="4617" max="4617" width="10.85546875" style="2" customWidth="1"/>
    <col min="4618" max="4618" width="10.5703125" style="2" customWidth="1"/>
    <col min="4619" max="4619" width="9.85546875" style="2" customWidth="1"/>
    <col min="4620" max="4620" width="11.7109375" style="2" customWidth="1"/>
    <col min="4621" max="4621" width="11.5703125" style="2" customWidth="1"/>
    <col min="4622" max="4624" width="11.7109375" style="2" customWidth="1"/>
    <col min="4625" max="4625" width="11" style="2" customWidth="1"/>
    <col min="4626" max="4626" width="9.140625" style="2"/>
    <col min="4627" max="4627" width="5.7109375" style="2" customWidth="1"/>
    <col min="4628" max="4628" width="10.140625" style="2" customWidth="1"/>
    <col min="4629" max="4629" width="8.7109375" style="2" customWidth="1"/>
    <col min="4630" max="4863" width="9.140625" style="2"/>
    <col min="4864" max="4864" width="3.140625" style="2" customWidth="1"/>
    <col min="4865" max="4865" width="40.85546875" style="2" customWidth="1"/>
    <col min="4866" max="4866" width="6.42578125" style="2" customWidth="1"/>
    <col min="4867" max="4867" width="10.85546875" style="2" customWidth="1"/>
    <col min="4868" max="4868" width="10.140625" style="2" customWidth="1"/>
    <col min="4869" max="4869" width="11.28515625" style="2" customWidth="1"/>
    <col min="4870" max="4870" width="11.7109375" style="2" customWidth="1"/>
    <col min="4871" max="4871" width="11.140625" style="2" customWidth="1"/>
    <col min="4872" max="4872" width="10.28515625" style="2" customWidth="1"/>
    <col min="4873" max="4873" width="10.85546875" style="2" customWidth="1"/>
    <col min="4874" max="4874" width="10.5703125" style="2" customWidth="1"/>
    <col min="4875" max="4875" width="9.85546875" style="2" customWidth="1"/>
    <col min="4876" max="4876" width="11.7109375" style="2" customWidth="1"/>
    <col min="4877" max="4877" width="11.5703125" style="2" customWidth="1"/>
    <col min="4878" max="4880" width="11.7109375" style="2" customWidth="1"/>
    <col min="4881" max="4881" width="11" style="2" customWidth="1"/>
    <col min="4882" max="4882" width="9.140625" style="2"/>
    <col min="4883" max="4883" width="5.7109375" style="2" customWidth="1"/>
    <col min="4884" max="4884" width="10.140625" style="2" customWidth="1"/>
    <col min="4885" max="4885" width="8.7109375" style="2" customWidth="1"/>
    <col min="4886" max="5119" width="9.140625" style="2"/>
    <col min="5120" max="5120" width="3.140625" style="2" customWidth="1"/>
    <col min="5121" max="5121" width="40.85546875" style="2" customWidth="1"/>
    <col min="5122" max="5122" width="6.42578125" style="2" customWidth="1"/>
    <col min="5123" max="5123" width="10.85546875" style="2" customWidth="1"/>
    <col min="5124" max="5124" width="10.140625" style="2" customWidth="1"/>
    <col min="5125" max="5125" width="11.28515625" style="2" customWidth="1"/>
    <col min="5126" max="5126" width="11.7109375" style="2" customWidth="1"/>
    <col min="5127" max="5127" width="11.140625" style="2" customWidth="1"/>
    <col min="5128" max="5128" width="10.28515625" style="2" customWidth="1"/>
    <col min="5129" max="5129" width="10.85546875" style="2" customWidth="1"/>
    <col min="5130" max="5130" width="10.5703125" style="2" customWidth="1"/>
    <col min="5131" max="5131" width="9.85546875" style="2" customWidth="1"/>
    <col min="5132" max="5132" width="11.7109375" style="2" customWidth="1"/>
    <col min="5133" max="5133" width="11.5703125" style="2" customWidth="1"/>
    <col min="5134" max="5136" width="11.7109375" style="2" customWidth="1"/>
    <col min="5137" max="5137" width="11" style="2" customWidth="1"/>
    <col min="5138" max="5138" width="9.140625" style="2"/>
    <col min="5139" max="5139" width="5.7109375" style="2" customWidth="1"/>
    <col min="5140" max="5140" width="10.140625" style="2" customWidth="1"/>
    <col min="5141" max="5141" width="8.7109375" style="2" customWidth="1"/>
    <col min="5142" max="5375" width="9.140625" style="2"/>
    <col min="5376" max="5376" width="3.140625" style="2" customWidth="1"/>
    <col min="5377" max="5377" width="40.85546875" style="2" customWidth="1"/>
    <col min="5378" max="5378" width="6.42578125" style="2" customWidth="1"/>
    <col min="5379" max="5379" width="10.85546875" style="2" customWidth="1"/>
    <col min="5380" max="5380" width="10.140625" style="2" customWidth="1"/>
    <col min="5381" max="5381" width="11.28515625" style="2" customWidth="1"/>
    <col min="5382" max="5382" width="11.7109375" style="2" customWidth="1"/>
    <col min="5383" max="5383" width="11.140625" style="2" customWidth="1"/>
    <col min="5384" max="5384" width="10.28515625" style="2" customWidth="1"/>
    <col min="5385" max="5385" width="10.85546875" style="2" customWidth="1"/>
    <col min="5386" max="5386" width="10.5703125" style="2" customWidth="1"/>
    <col min="5387" max="5387" width="9.85546875" style="2" customWidth="1"/>
    <col min="5388" max="5388" width="11.7109375" style="2" customWidth="1"/>
    <col min="5389" max="5389" width="11.5703125" style="2" customWidth="1"/>
    <col min="5390" max="5392" width="11.7109375" style="2" customWidth="1"/>
    <col min="5393" max="5393" width="11" style="2" customWidth="1"/>
    <col min="5394" max="5394" width="9.140625" style="2"/>
    <col min="5395" max="5395" width="5.7109375" style="2" customWidth="1"/>
    <col min="5396" max="5396" width="10.140625" style="2" customWidth="1"/>
    <col min="5397" max="5397" width="8.7109375" style="2" customWidth="1"/>
    <col min="5398" max="5631" width="9.140625" style="2"/>
    <col min="5632" max="5632" width="3.140625" style="2" customWidth="1"/>
    <col min="5633" max="5633" width="40.85546875" style="2" customWidth="1"/>
    <col min="5634" max="5634" width="6.42578125" style="2" customWidth="1"/>
    <col min="5635" max="5635" width="10.85546875" style="2" customWidth="1"/>
    <col min="5636" max="5636" width="10.140625" style="2" customWidth="1"/>
    <col min="5637" max="5637" width="11.28515625" style="2" customWidth="1"/>
    <col min="5638" max="5638" width="11.7109375" style="2" customWidth="1"/>
    <col min="5639" max="5639" width="11.140625" style="2" customWidth="1"/>
    <col min="5640" max="5640" width="10.28515625" style="2" customWidth="1"/>
    <col min="5641" max="5641" width="10.85546875" style="2" customWidth="1"/>
    <col min="5642" max="5642" width="10.5703125" style="2" customWidth="1"/>
    <col min="5643" max="5643" width="9.85546875" style="2" customWidth="1"/>
    <col min="5644" max="5644" width="11.7109375" style="2" customWidth="1"/>
    <col min="5645" max="5645" width="11.5703125" style="2" customWidth="1"/>
    <col min="5646" max="5648" width="11.7109375" style="2" customWidth="1"/>
    <col min="5649" max="5649" width="11" style="2" customWidth="1"/>
    <col min="5650" max="5650" width="9.140625" style="2"/>
    <col min="5651" max="5651" width="5.7109375" style="2" customWidth="1"/>
    <col min="5652" max="5652" width="10.140625" style="2" customWidth="1"/>
    <col min="5653" max="5653" width="8.7109375" style="2" customWidth="1"/>
    <col min="5654" max="5887" width="9.140625" style="2"/>
    <col min="5888" max="5888" width="3.140625" style="2" customWidth="1"/>
    <col min="5889" max="5889" width="40.85546875" style="2" customWidth="1"/>
    <col min="5890" max="5890" width="6.42578125" style="2" customWidth="1"/>
    <col min="5891" max="5891" width="10.85546875" style="2" customWidth="1"/>
    <col min="5892" max="5892" width="10.140625" style="2" customWidth="1"/>
    <col min="5893" max="5893" width="11.28515625" style="2" customWidth="1"/>
    <col min="5894" max="5894" width="11.7109375" style="2" customWidth="1"/>
    <col min="5895" max="5895" width="11.140625" style="2" customWidth="1"/>
    <col min="5896" max="5896" width="10.28515625" style="2" customWidth="1"/>
    <col min="5897" max="5897" width="10.85546875" style="2" customWidth="1"/>
    <col min="5898" max="5898" width="10.5703125" style="2" customWidth="1"/>
    <col min="5899" max="5899" width="9.85546875" style="2" customWidth="1"/>
    <col min="5900" max="5900" width="11.7109375" style="2" customWidth="1"/>
    <col min="5901" max="5901" width="11.5703125" style="2" customWidth="1"/>
    <col min="5902" max="5904" width="11.7109375" style="2" customWidth="1"/>
    <col min="5905" max="5905" width="11" style="2" customWidth="1"/>
    <col min="5906" max="5906" width="9.140625" style="2"/>
    <col min="5907" max="5907" width="5.7109375" style="2" customWidth="1"/>
    <col min="5908" max="5908" width="10.140625" style="2" customWidth="1"/>
    <col min="5909" max="5909" width="8.7109375" style="2" customWidth="1"/>
    <col min="5910" max="6143" width="9.140625" style="2"/>
    <col min="6144" max="6144" width="3.140625" style="2" customWidth="1"/>
    <col min="6145" max="6145" width="40.85546875" style="2" customWidth="1"/>
    <col min="6146" max="6146" width="6.42578125" style="2" customWidth="1"/>
    <col min="6147" max="6147" width="10.85546875" style="2" customWidth="1"/>
    <col min="6148" max="6148" width="10.140625" style="2" customWidth="1"/>
    <col min="6149" max="6149" width="11.28515625" style="2" customWidth="1"/>
    <col min="6150" max="6150" width="11.7109375" style="2" customWidth="1"/>
    <col min="6151" max="6151" width="11.140625" style="2" customWidth="1"/>
    <col min="6152" max="6152" width="10.28515625" style="2" customWidth="1"/>
    <col min="6153" max="6153" width="10.85546875" style="2" customWidth="1"/>
    <col min="6154" max="6154" width="10.5703125" style="2" customWidth="1"/>
    <col min="6155" max="6155" width="9.85546875" style="2" customWidth="1"/>
    <col min="6156" max="6156" width="11.7109375" style="2" customWidth="1"/>
    <col min="6157" max="6157" width="11.5703125" style="2" customWidth="1"/>
    <col min="6158" max="6160" width="11.7109375" style="2" customWidth="1"/>
    <col min="6161" max="6161" width="11" style="2" customWidth="1"/>
    <col min="6162" max="6162" width="9.140625" style="2"/>
    <col min="6163" max="6163" width="5.7109375" style="2" customWidth="1"/>
    <col min="6164" max="6164" width="10.140625" style="2" customWidth="1"/>
    <col min="6165" max="6165" width="8.7109375" style="2" customWidth="1"/>
    <col min="6166" max="6399" width="9.140625" style="2"/>
    <col min="6400" max="6400" width="3.140625" style="2" customWidth="1"/>
    <col min="6401" max="6401" width="40.85546875" style="2" customWidth="1"/>
    <col min="6402" max="6402" width="6.42578125" style="2" customWidth="1"/>
    <col min="6403" max="6403" width="10.85546875" style="2" customWidth="1"/>
    <col min="6404" max="6404" width="10.140625" style="2" customWidth="1"/>
    <col min="6405" max="6405" width="11.28515625" style="2" customWidth="1"/>
    <col min="6406" max="6406" width="11.7109375" style="2" customWidth="1"/>
    <col min="6407" max="6407" width="11.140625" style="2" customWidth="1"/>
    <col min="6408" max="6408" width="10.28515625" style="2" customWidth="1"/>
    <col min="6409" max="6409" width="10.85546875" style="2" customWidth="1"/>
    <col min="6410" max="6410" width="10.5703125" style="2" customWidth="1"/>
    <col min="6411" max="6411" width="9.85546875" style="2" customWidth="1"/>
    <col min="6412" max="6412" width="11.7109375" style="2" customWidth="1"/>
    <col min="6413" max="6413" width="11.5703125" style="2" customWidth="1"/>
    <col min="6414" max="6416" width="11.7109375" style="2" customWidth="1"/>
    <col min="6417" max="6417" width="11" style="2" customWidth="1"/>
    <col min="6418" max="6418" width="9.140625" style="2"/>
    <col min="6419" max="6419" width="5.7109375" style="2" customWidth="1"/>
    <col min="6420" max="6420" width="10.140625" style="2" customWidth="1"/>
    <col min="6421" max="6421" width="8.7109375" style="2" customWidth="1"/>
    <col min="6422" max="6655" width="9.140625" style="2"/>
    <col min="6656" max="6656" width="3.140625" style="2" customWidth="1"/>
    <col min="6657" max="6657" width="40.85546875" style="2" customWidth="1"/>
    <col min="6658" max="6658" width="6.42578125" style="2" customWidth="1"/>
    <col min="6659" max="6659" width="10.85546875" style="2" customWidth="1"/>
    <col min="6660" max="6660" width="10.140625" style="2" customWidth="1"/>
    <col min="6661" max="6661" width="11.28515625" style="2" customWidth="1"/>
    <col min="6662" max="6662" width="11.7109375" style="2" customWidth="1"/>
    <col min="6663" max="6663" width="11.140625" style="2" customWidth="1"/>
    <col min="6664" max="6664" width="10.28515625" style="2" customWidth="1"/>
    <col min="6665" max="6665" width="10.85546875" style="2" customWidth="1"/>
    <col min="6666" max="6666" width="10.5703125" style="2" customWidth="1"/>
    <col min="6667" max="6667" width="9.85546875" style="2" customWidth="1"/>
    <col min="6668" max="6668" width="11.7109375" style="2" customWidth="1"/>
    <col min="6669" max="6669" width="11.5703125" style="2" customWidth="1"/>
    <col min="6670" max="6672" width="11.7109375" style="2" customWidth="1"/>
    <col min="6673" max="6673" width="11" style="2" customWidth="1"/>
    <col min="6674" max="6674" width="9.140625" style="2"/>
    <col min="6675" max="6675" width="5.7109375" style="2" customWidth="1"/>
    <col min="6676" max="6676" width="10.140625" style="2" customWidth="1"/>
    <col min="6677" max="6677" width="8.7109375" style="2" customWidth="1"/>
    <col min="6678" max="6911" width="9.140625" style="2"/>
    <col min="6912" max="6912" width="3.140625" style="2" customWidth="1"/>
    <col min="6913" max="6913" width="40.85546875" style="2" customWidth="1"/>
    <col min="6914" max="6914" width="6.42578125" style="2" customWidth="1"/>
    <col min="6915" max="6915" width="10.85546875" style="2" customWidth="1"/>
    <col min="6916" max="6916" width="10.140625" style="2" customWidth="1"/>
    <col min="6917" max="6917" width="11.28515625" style="2" customWidth="1"/>
    <col min="6918" max="6918" width="11.7109375" style="2" customWidth="1"/>
    <col min="6919" max="6919" width="11.140625" style="2" customWidth="1"/>
    <col min="6920" max="6920" width="10.28515625" style="2" customWidth="1"/>
    <col min="6921" max="6921" width="10.85546875" style="2" customWidth="1"/>
    <col min="6922" max="6922" width="10.5703125" style="2" customWidth="1"/>
    <col min="6923" max="6923" width="9.85546875" style="2" customWidth="1"/>
    <col min="6924" max="6924" width="11.7109375" style="2" customWidth="1"/>
    <col min="6925" max="6925" width="11.5703125" style="2" customWidth="1"/>
    <col min="6926" max="6928" width="11.7109375" style="2" customWidth="1"/>
    <col min="6929" max="6929" width="11" style="2" customWidth="1"/>
    <col min="6930" max="6930" width="9.140625" style="2"/>
    <col min="6931" max="6931" width="5.7109375" style="2" customWidth="1"/>
    <col min="6932" max="6932" width="10.140625" style="2" customWidth="1"/>
    <col min="6933" max="6933" width="8.7109375" style="2" customWidth="1"/>
    <col min="6934" max="7167" width="9.140625" style="2"/>
    <col min="7168" max="7168" width="3.140625" style="2" customWidth="1"/>
    <col min="7169" max="7169" width="40.85546875" style="2" customWidth="1"/>
    <col min="7170" max="7170" width="6.42578125" style="2" customWidth="1"/>
    <col min="7171" max="7171" width="10.85546875" style="2" customWidth="1"/>
    <col min="7172" max="7172" width="10.140625" style="2" customWidth="1"/>
    <col min="7173" max="7173" width="11.28515625" style="2" customWidth="1"/>
    <col min="7174" max="7174" width="11.7109375" style="2" customWidth="1"/>
    <col min="7175" max="7175" width="11.140625" style="2" customWidth="1"/>
    <col min="7176" max="7176" width="10.28515625" style="2" customWidth="1"/>
    <col min="7177" max="7177" width="10.85546875" style="2" customWidth="1"/>
    <col min="7178" max="7178" width="10.5703125" style="2" customWidth="1"/>
    <col min="7179" max="7179" width="9.85546875" style="2" customWidth="1"/>
    <col min="7180" max="7180" width="11.7109375" style="2" customWidth="1"/>
    <col min="7181" max="7181" width="11.5703125" style="2" customWidth="1"/>
    <col min="7182" max="7184" width="11.7109375" style="2" customWidth="1"/>
    <col min="7185" max="7185" width="11" style="2" customWidth="1"/>
    <col min="7186" max="7186" width="9.140625" style="2"/>
    <col min="7187" max="7187" width="5.7109375" style="2" customWidth="1"/>
    <col min="7188" max="7188" width="10.140625" style="2" customWidth="1"/>
    <col min="7189" max="7189" width="8.7109375" style="2" customWidth="1"/>
    <col min="7190" max="7423" width="9.140625" style="2"/>
    <col min="7424" max="7424" width="3.140625" style="2" customWidth="1"/>
    <col min="7425" max="7425" width="40.85546875" style="2" customWidth="1"/>
    <col min="7426" max="7426" width="6.42578125" style="2" customWidth="1"/>
    <col min="7427" max="7427" width="10.85546875" style="2" customWidth="1"/>
    <col min="7428" max="7428" width="10.140625" style="2" customWidth="1"/>
    <col min="7429" max="7429" width="11.28515625" style="2" customWidth="1"/>
    <col min="7430" max="7430" width="11.7109375" style="2" customWidth="1"/>
    <col min="7431" max="7431" width="11.140625" style="2" customWidth="1"/>
    <col min="7432" max="7432" width="10.28515625" style="2" customWidth="1"/>
    <col min="7433" max="7433" width="10.85546875" style="2" customWidth="1"/>
    <col min="7434" max="7434" width="10.5703125" style="2" customWidth="1"/>
    <col min="7435" max="7435" width="9.85546875" style="2" customWidth="1"/>
    <col min="7436" max="7436" width="11.7109375" style="2" customWidth="1"/>
    <col min="7437" max="7437" width="11.5703125" style="2" customWidth="1"/>
    <col min="7438" max="7440" width="11.7109375" style="2" customWidth="1"/>
    <col min="7441" max="7441" width="11" style="2" customWidth="1"/>
    <col min="7442" max="7442" width="9.140625" style="2"/>
    <col min="7443" max="7443" width="5.7109375" style="2" customWidth="1"/>
    <col min="7444" max="7444" width="10.140625" style="2" customWidth="1"/>
    <col min="7445" max="7445" width="8.7109375" style="2" customWidth="1"/>
    <col min="7446" max="7679" width="9.140625" style="2"/>
    <col min="7680" max="7680" width="3.140625" style="2" customWidth="1"/>
    <col min="7681" max="7681" width="40.85546875" style="2" customWidth="1"/>
    <col min="7682" max="7682" width="6.42578125" style="2" customWidth="1"/>
    <col min="7683" max="7683" width="10.85546875" style="2" customWidth="1"/>
    <col min="7684" max="7684" width="10.140625" style="2" customWidth="1"/>
    <col min="7685" max="7685" width="11.28515625" style="2" customWidth="1"/>
    <col min="7686" max="7686" width="11.7109375" style="2" customWidth="1"/>
    <col min="7687" max="7687" width="11.140625" style="2" customWidth="1"/>
    <col min="7688" max="7688" width="10.28515625" style="2" customWidth="1"/>
    <col min="7689" max="7689" width="10.85546875" style="2" customWidth="1"/>
    <col min="7690" max="7690" width="10.5703125" style="2" customWidth="1"/>
    <col min="7691" max="7691" width="9.85546875" style="2" customWidth="1"/>
    <col min="7692" max="7692" width="11.7109375" style="2" customWidth="1"/>
    <col min="7693" max="7693" width="11.5703125" style="2" customWidth="1"/>
    <col min="7694" max="7696" width="11.7109375" style="2" customWidth="1"/>
    <col min="7697" max="7697" width="11" style="2" customWidth="1"/>
    <col min="7698" max="7698" width="9.140625" style="2"/>
    <col min="7699" max="7699" width="5.7109375" style="2" customWidth="1"/>
    <col min="7700" max="7700" width="10.140625" style="2" customWidth="1"/>
    <col min="7701" max="7701" width="8.7109375" style="2" customWidth="1"/>
    <col min="7702" max="7935" width="9.140625" style="2"/>
    <col min="7936" max="7936" width="3.140625" style="2" customWidth="1"/>
    <col min="7937" max="7937" width="40.85546875" style="2" customWidth="1"/>
    <col min="7938" max="7938" width="6.42578125" style="2" customWidth="1"/>
    <col min="7939" max="7939" width="10.85546875" style="2" customWidth="1"/>
    <col min="7940" max="7940" width="10.140625" style="2" customWidth="1"/>
    <col min="7941" max="7941" width="11.28515625" style="2" customWidth="1"/>
    <col min="7942" max="7942" width="11.7109375" style="2" customWidth="1"/>
    <col min="7943" max="7943" width="11.140625" style="2" customWidth="1"/>
    <col min="7944" max="7944" width="10.28515625" style="2" customWidth="1"/>
    <col min="7945" max="7945" width="10.85546875" style="2" customWidth="1"/>
    <col min="7946" max="7946" width="10.5703125" style="2" customWidth="1"/>
    <col min="7947" max="7947" width="9.85546875" style="2" customWidth="1"/>
    <col min="7948" max="7948" width="11.7109375" style="2" customWidth="1"/>
    <col min="7949" max="7949" width="11.5703125" style="2" customWidth="1"/>
    <col min="7950" max="7952" width="11.7109375" style="2" customWidth="1"/>
    <col min="7953" max="7953" width="11" style="2" customWidth="1"/>
    <col min="7954" max="7954" width="9.140625" style="2"/>
    <col min="7955" max="7955" width="5.7109375" style="2" customWidth="1"/>
    <col min="7956" max="7956" width="10.140625" style="2" customWidth="1"/>
    <col min="7957" max="7957" width="8.7109375" style="2" customWidth="1"/>
    <col min="7958" max="8191" width="9.140625" style="2"/>
    <col min="8192" max="8192" width="3.140625" style="2" customWidth="1"/>
    <col min="8193" max="8193" width="40.85546875" style="2" customWidth="1"/>
    <col min="8194" max="8194" width="6.42578125" style="2" customWidth="1"/>
    <col min="8195" max="8195" width="10.85546875" style="2" customWidth="1"/>
    <col min="8196" max="8196" width="10.140625" style="2" customWidth="1"/>
    <col min="8197" max="8197" width="11.28515625" style="2" customWidth="1"/>
    <col min="8198" max="8198" width="11.7109375" style="2" customWidth="1"/>
    <col min="8199" max="8199" width="11.140625" style="2" customWidth="1"/>
    <col min="8200" max="8200" width="10.28515625" style="2" customWidth="1"/>
    <col min="8201" max="8201" width="10.85546875" style="2" customWidth="1"/>
    <col min="8202" max="8202" width="10.5703125" style="2" customWidth="1"/>
    <col min="8203" max="8203" width="9.85546875" style="2" customWidth="1"/>
    <col min="8204" max="8204" width="11.7109375" style="2" customWidth="1"/>
    <col min="8205" max="8205" width="11.5703125" style="2" customWidth="1"/>
    <col min="8206" max="8208" width="11.7109375" style="2" customWidth="1"/>
    <col min="8209" max="8209" width="11" style="2" customWidth="1"/>
    <col min="8210" max="8210" width="9.140625" style="2"/>
    <col min="8211" max="8211" width="5.7109375" style="2" customWidth="1"/>
    <col min="8212" max="8212" width="10.140625" style="2" customWidth="1"/>
    <col min="8213" max="8213" width="8.7109375" style="2" customWidth="1"/>
    <col min="8214" max="8447" width="9.140625" style="2"/>
    <col min="8448" max="8448" width="3.140625" style="2" customWidth="1"/>
    <col min="8449" max="8449" width="40.85546875" style="2" customWidth="1"/>
    <col min="8450" max="8450" width="6.42578125" style="2" customWidth="1"/>
    <col min="8451" max="8451" width="10.85546875" style="2" customWidth="1"/>
    <col min="8452" max="8452" width="10.140625" style="2" customWidth="1"/>
    <col min="8453" max="8453" width="11.28515625" style="2" customWidth="1"/>
    <col min="8454" max="8454" width="11.7109375" style="2" customWidth="1"/>
    <col min="8455" max="8455" width="11.140625" style="2" customWidth="1"/>
    <col min="8456" max="8456" width="10.28515625" style="2" customWidth="1"/>
    <col min="8457" max="8457" width="10.85546875" style="2" customWidth="1"/>
    <col min="8458" max="8458" width="10.5703125" style="2" customWidth="1"/>
    <col min="8459" max="8459" width="9.85546875" style="2" customWidth="1"/>
    <col min="8460" max="8460" width="11.7109375" style="2" customWidth="1"/>
    <col min="8461" max="8461" width="11.5703125" style="2" customWidth="1"/>
    <col min="8462" max="8464" width="11.7109375" style="2" customWidth="1"/>
    <col min="8465" max="8465" width="11" style="2" customWidth="1"/>
    <col min="8466" max="8466" width="9.140625" style="2"/>
    <col min="8467" max="8467" width="5.7109375" style="2" customWidth="1"/>
    <col min="8468" max="8468" width="10.140625" style="2" customWidth="1"/>
    <col min="8469" max="8469" width="8.7109375" style="2" customWidth="1"/>
    <col min="8470" max="8703" width="9.140625" style="2"/>
    <col min="8704" max="8704" width="3.140625" style="2" customWidth="1"/>
    <col min="8705" max="8705" width="40.85546875" style="2" customWidth="1"/>
    <col min="8706" max="8706" width="6.42578125" style="2" customWidth="1"/>
    <col min="8707" max="8707" width="10.85546875" style="2" customWidth="1"/>
    <col min="8708" max="8708" width="10.140625" style="2" customWidth="1"/>
    <col min="8709" max="8709" width="11.28515625" style="2" customWidth="1"/>
    <col min="8710" max="8710" width="11.7109375" style="2" customWidth="1"/>
    <col min="8711" max="8711" width="11.140625" style="2" customWidth="1"/>
    <col min="8712" max="8712" width="10.28515625" style="2" customWidth="1"/>
    <col min="8713" max="8713" width="10.85546875" style="2" customWidth="1"/>
    <col min="8714" max="8714" width="10.5703125" style="2" customWidth="1"/>
    <col min="8715" max="8715" width="9.85546875" style="2" customWidth="1"/>
    <col min="8716" max="8716" width="11.7109375" style="2" customWidth="1"/>
    <col min="8717" max="8717" width="11.5703125" style="2" customWidth="1"/>
    <col min="8718" max="8720" width="11.7109375" style="2" customWidth="1"/>
    <col min="8721" max="8721" width="11" style="2" customWidth="1"/>
    <col min="8722" max="8722" width="9.140625" style="2"/>
    <col min="8723" max="8723" width="5.7109375" style="2" customWidth="1"/>
    <col min="8724" max="8724" width="10.140625" style="2" customWidth="1"/>
    <col min="8725" max="8725" width="8.7109375" style="2" customWidth="1"/>
    <col min="8726" max="8959" width="9.140625" style="2"/>
    <col min="8960" max="8960" width="3.140625" style="2" customWidth="1"/>
    <col min="8961" max="8961" width="40.85546875" style="2" customWidth="1"/>
    <col min="8962" max="8962" width="6.42578125" style="2" customWidth="1"/>
    <col min="8963" max="8963" width="10.85546875" style="2" customWidth="1"/>
    <col min="8964" max="8964" width="10.140625" style="2" customWidth="1"/>
    <col min="8965" max="8965" width="11.28515625" style="2" customWidth="1"/>
    <col min="8966" max="8966" width="11.7109375" style="2" customWidth="1"/>
    <col min="8967" max="8967" width="11.140625" style="2" customWidth="1"/>
    <col min="8968" max="8968" width="10.28515625" style="2" customWidth="1"/>
    <col min="8969" max="8969" width="10.85546875" style="2" customWidth="1"/>
    <col min="8970" max="8970" width="10.5703125" style="2" customWidth="1"/>
    <col min="8971" max="8971" width="9.85546875" style="2" customWidth="1"/>
    <col min="8972" max="8972" width="11.7109375" style="2" customWidth="1"/>
    <col min="8973" max="8973" width="11.5703125" style="2" customWidth="1"/>
    <col min="8974" max="8976" width="11.7109375" style="2" customWidth="1"/>
    <col min="8977" max="8977" width="11" style="2" customWidth="1"/>
    <col min="8978" max="8978" width="9.140625" style="2"/>
    <col min="8979" max="8979" width="5.7109375" style="2" customWidth="1"/>
    <col min="8980" max="8980" width="10.140625" style="2" customWidth="1"/>
    <col min="8981" max="8981" width="8.7109375" style="2" customWidth="1"/>
    <col min="8982" max="9215" width="9.140625" style="2"/>
    <col min="9216" max="9216" width="3.140625" style="2" customWidth="1"/>
    <col min="9217" max="9217" width="40.85546875" style="2" customWidth="1"/>
    <col min="9218" max="9218" width="6.42578125" style="2" customWidth="1"/>
    <col min="9219" max="9219" width="10.85546875" style="2" customWidth="1"/>
    <col min="9220" max="9220" width="10.140625" style="2" customWidth="1"/>
    <col min="9221" max="9221" width="11.28515625" style="2" customWidth="1"/>
    <col min="9222" max="9222" width="11.7109375" style="2" customWidth="1"/>
    <col min="9223" max="9223" width="11.140625" style="2" customWidth="1"/>
    <col min="9224" max="9224" width="10.28515625" style="2" customWidth="1"/>
    <col min="9225" max="9225" width="10.85546875" style="2" customWidth="1"/>
    <col min="9226" max="9226" width="10.5703125" style="2" customWidth="1"/>
    <col min="9227" max="9227" width="9.85546875" style="2" customWidth="1"/>
    <col min="9228" max="9228" width="11.7109375" style="2" customWidth="1"/>
    <col min="9229" max="9229" width="11.5703125" style="2" customWidth="1"/>
    <col min="9230" max="9232" width="11.7109375" style="2" customWidth="1"/>
    <col min="9233" max="9233" width="11" style="2" customWidth="1"/>
    <col min="9234" max="9234" width="9.140625" style="2"/>
    <col min="9235" max="9235" width="5.7109375" style="2" customWidth="1"/>
    <col min="9236" max="9236" width="10.140625" style="2" customWidth="1"/>
    <col min="9237" max="9237" width="8.7109375" style="2" customWidth="1"/>
    <col min="9238" max="9471" width="9.140625" style="2"/>
    <col min="9472" max="9472" width="3.140625" style="2" customWidth="1"/>
    <col min="9473" max="9473" width="40.85546875" style="2" customWidth="1"/>
    <col min="9474" max="9474" width="6.42578125" style="2" customWidth="1"/>
    <col min="9475" max="9475" width="10.85546875" style="2" customWidth="1"/>
    <col min="9476" max="9476" width="10.140625" style="2" customWidth="1"/>
    <col min="9477" max="9477" width="11.28515625" style="2" customWidth="1"/>
    <col min="9478" max="9478" width="11.7109375" style="2" customWidth="1"/>
    <col min="9479" max="9479" width="11.140625" style="2" customWidth="1"/>
    <col min="9480" max="9480" width="10.28515625" style="2" customWidth="1"/>
    <col min="9481" max="9481" width="10.85546875" style="2" customWidth="1"/>
    <col min="9482" max="9482" width="10.5703125" style="2" customWidth="1"/>
    <col min="9483" max="9483" width="9.85546875" style="2" customWidth="1"/>
    <col min="9484" max="9484" width="11.7109375" style="2" customWidth="1"/>
    <col min="9485" max="9485" width="11.5703125" style="2" customWidth="1"/>
    <col min="9486" max="9488" width="11.7109375" style="2" customWidth="1"/>
    <col min="9489" max="9489" width="11" style="2" customWidth="1"/>
    <col min="9490" max="9490" width="9.140625" style="2"/>
    <col min="9491" max="9491" width="5.7109375" style="2" customWidth="1"/>
    <col min="9492" max="9492" width="10.140625" style="2" customWidth="1"/>
    <col min="9493" max="9493" width="8.7109375" style="2" customWidth="1"/>
    <col min="9494" max="9727" width="9.140625" style="2"/>
    <col min="9728" max="9728" width="3.140625" style="2" customWidth="1"/>
    <col min="9729" max="9729" width="40.85546875" style="2" customWidth="1"/>
    <col min="9730" max="9730" width="6.42578125" style="2" customWidth="1"/>
    <col min="9731" max="9731" width="10.85546875" style="2" customWidth="1"/>
    <col min="9732" max="9732" width="10.140625" style="2" customWidth="1"/>
    <col min="9733" max="9733" width="11.28515625" style="2" customWidth="1"/>
    <col min="9734" max="9734" width="11.7109375" style="2" customWidth="1"/>
    <col min="9735" max="9735" width="11.140625" style="2" customWidth="1"/>
    <col min="9736" max="9736" width="10.28515625" style="2" customWidth="1"/>
    <col min="9737" max="9737" width="10.85546875" style="2" customWidth="1"/>
    <col min="9738" max="9738" width="10.5703125" style="2" customWidth="1"/>
    <col min="9739" max="9739" width="9.85546875" style="2" customWidth="1"/>
    <col min="9740" max="9740" width="11.7109375" style="2" customWidth="1"/>
    <col min="9741" max="9741" width="11.5703125" style="2" customWidth="1"/>
    <col min="9742" max="9744" width="11.7109375" style="2" customWidth="1"/>
    <col min="9745" max="9745" width="11" style="2" customWidth="1"/>
    <col min="9746" max="9746" width="9.140625" style="2"/>
    <col min="9747" max="9747" width="5.7109375" style="2" customWidth="1"/>
    <col min="9748" max="9748" width="10.140625" style="2" customWidth="1"/>
    <col min="9749" max="9749" width="8.7109375" style="2" customWidth="1"/>
    <col min="9750" max="9983" width="9.140625" style="2"/>
    <col min="9984" max="9984" width="3.140625" style="2" customWidth="1"/>
    <col min="9985" max="9985" width="40.85546875" style="2" customWidth="1"/>
    <col min="9986" max="9986" width="6.42578125" style="2" customWidth="1"/>
    <col min="9987" max="9987" width="10.85546875" style="2" customWidth="1"/>
    <col min="9988" max="9988" width="10.140625" style="2" customWidth="1"/>
    <col min="9989" max="9989" width="11.28515625" style="2" customWidth="1"/>
    <col min="9990" max="9990" width="11.7109375" style="2" customWidth="1"/>
    <col min="9991" max="9991" width="11.140625" style="2" customWidth="1"/>
    <col min="9992" max="9992" width="10.28515625" style="2" customWidth="1"/>
    <col min="9993" max="9993" width="10.85546875" style="2" customWidth="1"/>
    <col min="9994" max="9994" width="10.5703125" style="2" customWidth="1"/>
    <col min="9995" max="9995" width="9.85546875" style="2" customWidth="1"/>
    <col min="9996" max="9996" width="11.7109375" style="2" customWidth="1"/>
    <col min="9997" max="9997" width="11.5703125" style="2" customWidth="1"/>
    <col min="9998" max="10000" width="11.7109375" style="2" customWidth="1"/>
    <col min="10001" max="10001" width="11" style="2" customWidth="1"/>
    <col min="10002" max="10002" width="9.140625" style="2"/>
    <col min="10003" max="10003" width="5.7109375" style="2" customWidth="1"/>
    <col min="10004" max="10004" width="10.140625" style="2" customWidth="1"/>
    <col min="10005" max="10005" width="8.7109375" style="2" customWidth="1"/>
    <col min="10006" max="10239" width="9.140625" style="2"/>
    <col min="10240" max="10240" width="3.140625" style="2" customWidth="1"/>
    <col min="10241" max="10241" width="40.85546875" style="2" customWidth="1"/>
    <col min="10242" max="10242" width="6.42578125" style="2" customWidth="1"/>
    <col min="10243" max="10243" width="10.85546875" style="2" customWidth="1"/>
    <col min="10244" max="10244" width="10.140625" style="2" customWidth="1"/>
    <col min="10245" max="10245" width="11.28515625" style="2" customWidth="1"/>
    <col min="10246" max="10246" width="11.7109375" style="2" customWidth="1"/>
    <col min="10247" max="10247" width="11.140625" style="2" customWidth="1"/>
    <col min="10248" max="10248" width="10.28515625" style="2" customWidth="1"/>
    <col min="10249" max="10249" width="10.85546875" style="2" customWidth="1"/>
    <col min="10250" max="10250" width="10.5703125" style="2" customWidth="1"/>
    <col min="10251" max="10251" width="9.85546875" style="2" customWidth="1"/>
    <col min="10252" max="10252" width="11.7109375" style="2" customWidth="1"/>
    <col min="10253" max="10253" width="11.5703125" style="2" customWidth="1"/>
    <col min="10254" max="10256" width="11.7109375" style="2" customWidth="1"/>
    <col min="10257" max="10257" width="11" style="2" customWidth="1"/>
    <col min="10258" max="10258" width="9.140625" style="2"/>
    <col min="10259" max="10259" width="5.7109375" style="2" customWidth="1"/>
    <col min="10260" max="10260" width="10.140625" style="2" customWidth="1"/>
    <col min="10261" max="10261" width="8.7109375" style="2" customWidth="1"/>
    <col min="10262" max="10495" width="9.140625" style="2"/>
    <col min="10496" max="10496" width="3.140625" style="2" customWidth="1"/>
    <col min="10497" max="10497" width="40.85546875" style="2" customWidth="1"/>
    <col min="10498" max="10498" width="6.42578125" style="2" customWidth="1"/>
    <col min="10499" max="10499" width="10.85546875" style="2" customWidth="1"/>
    <col min="10500" max="10500" width="10.140625" style="2" customWidth="1"/>
    <col min="10501" max="10501" width="11.28515625" style="2" customWidth="1"/>
    <col min="10502" max="10502" width="11.7109375" style="2" customWidth="1"/>
    <col min="10503" max="10503" width="11.140625" style="2" customWidth="1"/>
    <col min="10504" max="10504" width="10.28515625" style="2" customWidth="1"/>
    <col min="10505" max="10505" width="10.85546875" style="2" customWidth="1"/>
    <col min="10506" max="10506" width="10.5703125" style="2" customWidth="1"/>
    <col min="10507" max="10507" width="9.85546875" style="2" customWidth="1"/>
    <col min="10508" max="10508" width="11.7109375" style="2" customWidth="1"/>
    <col min="10509" max="10509" width="11.5703125" style="2" customWidth="1"/>
    <col min="10510" max="10512" width="11.7109375" style="2" customWidth="1"/>
    <col min="10513" max="10513" width="11" style="2" customWidth="1"/>
    <col min="10514" max="10514" width="9.140625" style="2"/>
    <col min="10515" max="10515" width="5.7109375" style="2" customWidth="1"/>
    <col min="10516" max="10516" width="10.140625" style="2" customWidth="1"/>
    <col min="10517" max="10517" width="8.7109375" style="2" customWidth="1"/>
    <col min="10518" max="10751" width="9.140625" style="2"/>
    <col min="10752" max="10752" width="3.140625" style="2" customWidth="1"/>
    <col min="10753" max="10753" width="40.85546875" style="2" customWidth="1"/>
    <col min="10754" max="10754" width="6.42578125" style="2" customWidth="1"/>
    <col min="10755" max="10755" width="10.85546875" style="2" customWidth="1"/>
    <col min="10756" max="10756" width="10.140625" style="2" customWidth="1"/>
    <col min="10757" max="10757" width="11.28515625" style="2" customWidth="1"/>
    <col min="10758" max="10758" width="11.7109375" style="2" customWidth="1"/>
    <col min="10759" max="10759" width="11.140625" style="2" customWidth="1"/>
    <col min="10760" max="10760" width="10.28515625" style="2" customWidth="1"/>
    <col min="10761" max="10761" width="10.85546875" style="2" customWidth="1"/>
    <col min="10762" max="10762" width="10.5703125" style="2" customWidth="1"/>
    <col min="10763" max="10763" width="9.85546875" style="2" customWidth="1"/>
    <col min="10764" max="10764" width="11.7109375" style="2" customWidth="1"/>
    <col min="10765" max="10765" width="11.5703125" style="2" customWidth="1"/>
    <col min="10766" max="10768" width="11.7109375" style="2" customWidth="1"/>
    <col min="10769" max="10769" width="11" style="2" customWidth="1"/>
    <col min="10770" max="10770" width="9.140625" style="2"/>
    <col min="10771" max="10771" width="5.7109375" style="2" customWidth="1"/>
    <col min="10772" max="10772" width="10.140625" style="2" customWidth="1"/>
    <col min="10773" max="10773" width="8.7109375" style="2" customWidth="1"/>
    <col min="10774" max="11007" width="9.140625" style="2"/>
    <col min="11008" max="11008" width="3.140625" style="2" customWidth="1"/>
    <col min="11009" max="11009" width="40.85546875" style="2" customWidth="1"/>
    <col min="11010" max="11010" width="6.42578125" style="2" customWidth="1"/>
    <col min="11011" max="11011" width="10.85546875" style="2" customWidth="1"/>
    <col min="11012" max="11012" width="10.140625" style="2" customWidth="1"/>
    <col min="11013" max="11013" width="11.28515625" style="2" customWidth="1"/>
    <col min="11014" max="11014" width="11.7109375" style="2" customWidth="1"/>
    <col min="11015" max="11015" width="11.140625" style="2" customWidth="1"/>
    <col min="11016" max="11016" width="10.28515625" style="2" customWidth="1"/>
    <col min="11017" max="11017" width="10.85546875" style="2" customWidth="1"/>
    <col min="11018" max="11018" width="10.5703125" style="2" customWidth="1"/>
    <col min="11019" max="11019" width="9.85546875" style="2" customWidth="1"/>
    <col min="11020" max="11020" width="11.7109375" style="2" customWidth="1"/>
    <col min="11021" max="11021" width="11.5703125" style="2" customWidth="1"/>
    <col min="11022" max="11024" width="11.7109375" style="2" customWidth="1"/>
    <col min="11025" max="11025" width="11" style="2" customWidth="1"/>
    <col min="11026" max="11026" width="9.140625" style="2"/>
    <col min="11027" max="11027" width="5.7109375" style="2" customWidth="1"/>
    <col min="11028" max="11028" width="10.140625" style="2" customWidth="1"/>
    <col min="11029" max="11029" width="8.7109375" style="2" customWidth="1"/>
    <col min="11030" max="11263" width="9.140625" style="2"/>
    <col min="11264" max="11264" width="3.140625" style="2" customWidth="1"/>
    <col min="11265" max="11265" width="40.85546875" style="2" customWidth="1"/>
    <col min="11266" max="11266" width="6.42578125" style="2" customWidth="1"/>
    <col min="11267" max="11267" width="10.85546875" style="2" customWidth="1"/>
    <col min="11268" max="11268" width="10.140625" style="2" customWidth="1"/>
    <col min="11269" max="11269" width="11.28515625" style="2" customWidth="1"/>
    <col min="11270" max="11270" width="11.7109375" style="2" customWidth="1"/>
    <col min="11271" max="11271" width="11.140625" style="2" customWidth="1"/>
    <col min="11272" max="11272" width="10.28515625" style="2" customWidth="1"/>
    <col min="11273" max="11273" width="10.85546875" style="2" customWidth="1"/>
    <col min="11274" max="11274" width="10.5703125" style="2" customWidth="1"/>
    <col min="11275" max="11275" width="9.85546875" style="2" customWidth="1"/>
    <col min="11276" max="11276" width="11.7109375" style="2" customWidth="1"/>
    <col min="11277" max="11277" width="11.5703125" style="2" customWidth="1"/>
    <col min="11278" max="11280" width="11.7109375" style="2" customWidth="1"/>
    <col min="11281" max="11281" width="11" style="2" customWidth="1"/>
    <col min="11282" max="11282" width="9.140625" style="2"/>
    <col min="11283" max="11283" width="5.7109375" style="2" customWidth="1"/>
    <col min="11284" max="11284" width="10.140625" style="2" customWidth="1"/>
    <col min="11285" max="11285" width="8.7109375" style="2" customWidth="1"/>
    <col min="11286" max="11519" width="9.140625" style="2"/>
    <col min="11520" max="11520" width="3.140625" style="2" customWidth="1"/>
    <col min="11521" max="11521" width="40.85546875" style="2" customWidth="1"/>
    <col min="11522" max="11522" width="6.42578125" style="2" customWidth="1"/>
    <col min="11523" max="11523" width="10.85546875" style="2" customWidth="1"/>
    <col min="11524" max="11524" width="10.140625" style="2" customWidth="1"/>
    <col min="11525" max="11525" width="11.28515625" style="2" customWidth="1"/>
    <col min="11526" max="11526" width="11.7109375" style="2" customWidth="1"/>
    <col min="11527" max="11527" width="11.140625" style="2" customWidth="1"/>
    <col min="11528" max="11528" width="10.28515625" style="2" customWidth="1"/>
    <col min="11529" max="11529" width="10.85546875" style="2" customWidth="1"/>
    <col min="11530" max="11530" width="10.5703125" style="2" customWidth="1"/>
    <col min="11531" max="11531" width="9.85546875" style="2" customWidth="1"/>
    <col min="11532" max="11532" width="11.7109375" style="2" customWidth="1"/>
    <col min="11533" max="11533" width="11.5703125" style="2" customWidth="1"/>
    <col min="11534" max="11536" width="11.7109375" style="2" customWidth="1"/>
    <col min="11537" max="11537" width="11" style="2" customWidth="1"/>
    <col min="11538" max="11538" width="9.140625" style="2"/>
    <col min="11539" max="11539" width="5.7109375" style="2" customWidth="1"/>
    <col min="11540" max="11540" width="10.140625" style="2" customWidth="1"/>
    <col min="11541" max="11541" width="8.7109375" style="2" customWidth="1"/>
    <col min="11542" max="11775" width="9.140625" style="2"/>
    <col min="11776" max="11776" width="3.140625" style="2" customWidth="1"/>
    <col min="11777" max="11777" width="40.85546875" style="2" customWidth="1"/>
    <col min="11778" max="11778" width="6.42578125" style="2" customWidth="1"/>
    <col min="11779" max="11779" width="10.85546875" style="2" customWidth="1"/>
    <col min="11780" max="11780" width="10.140625" style="2" customWidth="1"/>
    <col min="11781" max="11781" width="11.28515625" style="2" customWidth="1"/>
    <col min="11782" max="11782" width="11.7109375" style="2" customWidth="1"/>
    <col min="11783" max="11783" width="11.140625" style="2" customWidth="1"/>
    <col min="11784" max="11784" width="10.28515625" style="2" customWidth="1"/>
    <col min="11785" max="11785" width="10.85546875" style="2" customWidth="1"/>
    <col min="11786" max="11786" width="10.5703125" style="2" customWidth="1"/>
    <col min="11787" max="11787" width="9.85546875" style="2" customWidth="1"/>
    <col min="11788" max="11788" width="11.7109375" style="2" customWidth="1"/>
    <col min="11789" max="11789" width="11.5703125" style="2" customWidth="1"/>
    <col min="11790" max="11792" width="11.7109375" style="2" customWidth="1"/>
    <col min="11793" max="11793" width="11" style="2" customWidth="1"/>
    <col min="11794" max="11794" width="9.140625" style="2"/>
    <col min="11795" max="11795" width="5.7109375" style="2" customWidth="1"/>
    <col min="11796" max="11796" width="10.140625" style="2" customWidth="1"/>
    <col min="11797" max="11797" width="8.7109375" style="2" customWidth="1"/>
    <col min="11798" max="12031" width="9.140625" style="2"/>
    <col min="12032" max="12032" width="3.140625" style="2" customWidth="1"/>
    <col min="12033" max="12033" width="40.85546875" style="2" customWidth="1"/>
    <col min="12034" max="12034" width="6.42578125" style="2" customWidth="1"/>
    <col min="12035" max="12035" width="10.85546875" style="2" customWidth="1"/>
    <col min="12036" max="12036" width="10.140625" style="2" customWidth="1"/>
    <col min="12037" max="12037" width="11.28515625" style="2" customWidth="1"/>
    <col min="12038" max="12038" width="11.7109375" style="2" customWidth="1"/>
    <col min="12039" max="12039" width="11.140625" style="2" customWidth="1"/>
    <col min="12040" max="12040" width="10.28515625" style="2" customWidth="1"/>
    <col min="12041" max="12041" width="10.85546875" style="2" customWidth="1"/>
    <col min="12042" max="12042" width="10.5703125" style="2" customWidth="1"/>
    <col min="12043" max="12043" width="9.85546875" style="2" customWidth="1"/>
    <col min="12044" max="12044" width="11.7109375" style="2" customWidth="1"/>
    <col min="12045" max="12045" width="11.5703125" style="2" customWidth="1"/>
    <col min="12046" max="12048" width="11.7109375" style="2" customWidth="1"/>
    <col min="12049" max="12049" width="11" style="2" customWidth="1"/>
    <col min="12050" max="12050" width="9.140625" style="2"/>
    <col min="12051" max="12051" width="5.7109375" style="2" customWidth="1"/>
    <col min="12052" max="12052" width="10.140625" style="2" customWidth="1"/>
    <col min="12053" max="12053" width="8.7109375" style="2" customWidth="1"/>
    <col min="12054" max="12287" width="9.140625" style="2"/>
    <col min="12288" max="12288" width="3.140625" style="2" customWidth="1"/>
    <col min="12289" max="12289" width="40.85546875" style="2" customWidth="1"/>
    <col min="12290" max="12290" width="6.42578125" style="2" customWidth="1"/>
    <col min="12291" max="12291" width="10.85546875" style="2" customWidth="1"/>
    <col min="12292" max="12292" width="10.140625" style="2" customWidth="1"/>
    <col min="12293" max="12293" width="11.28515625" style="2" customWidth="1"/>
    <col min="12294" max="12294" width="11.7109375" style="2" customWidth="1"/>
    <col min="12295" max="12295" width="11.140625" style="2" customWidth="1"/>
    <col min="12296" max="12296" width="10.28515625" style="2" customWidth="1"/>
    <col min="12297" max="12297" width="10.85546875" style="2" customWidth="1"/>
    <col min="12298" max="12298" width="10.5703125" style="2" customWidth="1"/>
    <col min="12299" max="12299" width="9.85546875" style="2" customWidth="1"/>
    <col min="12300" max="12300" width="11.7109375" style="2" customWidth="1"/>
    <col min="12301" max="12301" width="11.5703125" style="2" customWidth="1"/>
    <col min="12302" max="12304" width="11.7109375" style="2" customWidth="1"/>
    <col min="12305" max="12305" width="11" style="2" customWidth="1"/>
    <col min="12306" max="12306" width="9.140625" style="2"/>
    <col min="12307" max="12307" width="5.7109375" style="2" customWidth="1"/>
    <col min="12308" max="12308" width="10.140625" style="2" customWidth="1"/>
    <col min="12309" max="12309" width="8.7109375" style="2" customWidth="1"/>
    <col min="12310" max="12543" width="9.140625" style="2"/>
    <col min="12544" max="12544" width="3.140625" style="2" customWidth="1"/>
    <col min="12545" max="12545" width="40.85546875" style="2" customWidth="1"/>
    <col min="12546" max="12546" width="6.42578125" style="2" customWidth="1"/>
    <col min="12547" max="12547" width="10.85546875" style="2" customWidth="1"/>
    <col min="12548" max="12548" width="10.140625" style="2" customWidth="1"/>
    <col min="12549" max="12549" width="11.28515625" style="2" customWidth="1"/>
    <col min="12550" max="12550" width="11.7109375" style="2" customWidth="1"/>
    <col min="12551" max="12551" width="11.140625" style="2" customWidth="1"/>
    <col min="12552" max="12552" width="10.28515625" style="2" customWidth="1"/>
    <col min="12553" max="12553" width="10.85546875" style="2" customWidth="1"/>
    <col min="12554" max="12554" width="10.5703125" style="2" customWidth="1"/>
    <col min="12555" max="12555" width="9.85546875" style="2" customWidth="1"/>
    <col min="12556" max="12556" width="11.7109375" style="2" customWidth="1"/>
    <col min="12557" max="12557" width="11.5703125" style="2" customWidth="1"/>
    <col min="12558" max="12560" width="11.7109375" style="2" customWidth="1"/>
    <col min="12561" max="12561" width="11" style="2" customWidth="1"/>
    <col min="12562" max="12562" width="9.140625" style="2"/>
    <col min="12563" max="12563" width="5.7109375" style="2" customWidth="1"/>
    <col min="12564" max="12564" width="10.140625" style="2" customWidth="1"/>
    <col min="12565" max="12565" width="8.7109375" style="2" customWidth="1"/>
    <col min="12566" max="12799" width="9.140625" style="2"/>
    <col min="12800" max="12800" width="3.140625" style="2" customWidth="1"/>
    <col min="12801" max="12801" width="40.85546875" style="2" customWidth="1"/>
    <col min="12802" max="12802" width="6.42578125" style="2" customWidth="1"/>
    <col min="12803" max="12803" width="10.85546875" style="2" customWidth="1"/>
    <col min="12804" max="12804" width="10.140625" style="2" customWidth="1"/>
    <col min="12805" max="12805" width="11.28515625" style="2" customWidth="1"/>
    <col min="12806" max="12806" width="11.7109375" style="2" customWidth="1"/>
    <col min="12807" max="12807" width="11.140625" style="2" customWidth="1"/>
    <col min="12808" max="12808" width="10.28515625" style="2" customWidth="1"/>
    <col min="12809" max="12809" width="10.85546875" style="2" customWidth="1"/>
    <col min="12810" max="12810" width="10.5703125" style="2" customWidth="1"/>
    <col min="12811" max="12811" width="9.85546875" style="2" customWidth="1"/>
    <col min="12812" max="12812" width="11.7109375" style="2" customWidth="1"/>
    <col min="12813" max="12813" width="11.5703125" style="2" customWidth="1"/>
    <col min="12814" max="12816" width="11.7109375" style="2" customWidth="1"/>
    <col min="12817" max="12817" width="11" style="2" customWidth="1"/>
    <col min="12818" max="12818" width="9.140625" style="2"/>
    <col min="12819" max="12819" width="5.7109375" style="2" customWidth="1"/>
    <col min="12820" max="12820" width="10.140625" style="2" customWidth="1"/>
    <col min="12821" max="12821" width="8.7109375" style="2" customWidth="1"/>
    <col min="12822" max="13055" width="9.140625" style="2"/>
    <col min="13056" max="13056" width="3.140625" style="2" customWidth="1"/>
    <col min="13057" max="13057" width="40.85546875" style="2" customWidth="1"/>
    <col min="13058" max="13058" width="6.42578125" style="2" customWidth="1"/>
    <col min="13059" max="13059" width="10.85546875" style="2" customWidth="1"/>
    <col min="13060" max="13060" width="10.140625" style="2" customWidth="1"/>
    <col min="13061" max="13061" width="11.28515625" style="2" customWidth="1"/>
    <col min="13062" max="13062" width="11.7109375" style="2" customWidth="1"/>
    <col min="13063" max="13063" width="11.140625" style="2" customWidth="1"/>
    <col min="13064" max="13064" width="10.28515625" style="2" customWidth="1"/>
    <col min="13065" max="13065" width="10.85546875" style="2" customWidth="1"/>
    <col min="13066" max="13066" width="10.5703125" style="2" customWidth="1"/>
    <col min="13067" max="13067" width="9.85546875" style="2" customWidth="1"/>
    <col min="13068" max="13068" width="11.7109375" style="2" customWidth="1"/>
    <col min="13069" max="13069" width="11.5703125" style="2" customWidth="1"/>
    <col min="13070" max="13072" width="11.7109375" style="2" customWidth="1"/>
    <col min="13073" max="13073" width="11" style="2" customWidth="1"/>
    <col min="13074" max="13074" width="9.140625" style="2"/>
    <col min="13075" max="13075" width="5.7109375" style="2" customWidth="1"/>
    <col min="13076" max="13076" width="10.140625" style="2" customWidth="1"/>
    <col min="13077" max="13077" width="8.7109375" style="2" customWidth="1"/>
    <col min="13078" max="13311" width="9.140625" style="2"/>
    <col min="13312" max="13312" width="3.140625" style="2" customWidth="1"/>
    <col min="13313" max="13313" width="40.85546875" style="2" customWidth="1"/>
    <col min="13314" max="13314" width="6.42578125" style="2" customWidth="1"/>
    <col min="13315" max="13315" width="10.85546875" style="2" customWidth="1"/>
    <col min="13316" max="13316" width="10.140625" style="2" customWidth="1"/>
    <col min="13317" max="13317" width="11.28515625" style="2" customWidth="1"/>
    <col min="13318" max="13318" width="11.7109375" style="2" customWidth="1"/>
    <col min="13319" max="13319" width="11.140625" style="2" customWidth="1"/>
    <col min="13320" max="13320" width="10.28515625" style="2" customWidth="1"/>
    <col min="13321" max="13321" width="10.85546875" style="2" customWidth="1"/>
    <col min="13322" max="13322" width="10.5703125" style="2" customWidth="1"/>
    <col min="13323" max="13323" width="9.85546875" style="2" customWidth="1"/>
    <col min="13324" max="13324" width="11.7109375" style="2" customWidth="1"/>
    <col min="13325" max="13325" width="11.5703125" style="2" customWidth="1"/>
    <col min="13326" max="13328" width="11.7109375" style="2" customWidth="1"/>
    <col min="13329" max="13329" width="11" style="2" customWidth="1"/>
    <col min="13330" max="13330" width="9.140625" style="2"/>
    <col min="13331" max="13331" width="5.7109375" style="2" customWidth="1"/>
    <col min="13332" max="13332" width="10.140625" style="2" customWidth="1"/>
    <col min="13333" max="13333" width="8.7109375" style="2" customWidth="1"/>
    <col min="13334" max="13567" width="9.140625" style="2"/>
    <col min="13568" max="13568" width="3.140625" style="2" customWidth="1"/>
    <col min="13569" max="13569" width="40.85546875" style="2" customWidth="1"/>
    <col min="13570" max="13570" width="6.42578125" style="2" customWidth="1"/>
    <col min="13571" max="13571" width="10.85546875" style="2" customWidth="1"/>
    <col min="13572" max="13572" width="10.140625" style="2" customWidth="1"/>
    <col min="13573" max="13573" width="11.28515625" style="2" customWidth="1"/>
    <col min="13574" max="13574" width="11.7109375" style="2" customWidth="1"/>
    <col min="13575" max="13575" width="11.140625" style="2" customWidth="1"/>
    <col min="13576" max="13576" width="10.28515625" style="2" customWidth="1"/>
    <col min="13577" max="13577" width="10.85546875" style="2" customWidth="1"/>
    <col min="13578" max="13578" width="10.5703125" style="2" customWidth="1"/>
    <col min="13579" max="13579" width="9.85546875" style="2" customWidth="1"/>
    <col min="13580" max="13580" width="11.7109375" style="2" customWidth="1"/>
    <col min="13581" max="13581" width="11.5703125" style="2" customWidth="1"/>
    <col min="13582" max="13584" width="11.7109375" style="2" customWidth="1"/>
    <col min="13585" max="13585" width="11" style="2" customWidth="1"/>
    <col min="13586" max="13586" width="9.140625" style="2"/>
    <col min="13587" max="13587" width="5.7109375" style="2" customWidth="1"/>
    <col min="13588" max="13588" width="10.140625" style="2" customWidth="1"/>
    <col min="13589" max="13589" width="8.7109375" style="2" customWidth="1"/>
    <col min="13590" max="13823" width="9.140625" style="2"/>
    <col min="13824" max="13824" width="3.140625" style="2" customWidth="1"/>
    <col min="13825" max="13825" width="40.85546875" style="2" customWidth="1"/>
    <col min="13826" max="13826" width="6.42578125" style="2" customWidth="1"/>
    <col min="13827" max="13827" width="10.85546875" style="2" customWidth="1"/>
    <col min="13828" max="13828" width="10.140625" style="2" customWidth="1"/>
    <col min="13829" max="13829" width="11.28515625" style="2" customWidth="1"/>
    <col min="13830" max="13830" width="11.7109375" style="2" customWidth="1"/>
    <col min="13831" max="13831" width="11.140625" style="2" customWidth="1"/>
    <col min="13832" max="13832" width="10.28515625" style="2" customWidth="1"/>
    <col min="13833" max="13833" width="10.85546875" style="2" customWidth="1"/>
    <col min="13834" max="13834" width="10.5703125" style="2" customWidth="1"/>
    <col min="13835" max="13835" width="9.85546875" style="2" customWidth="1"/>
    <col min="13836" max="13836" width="11.7109375" style="2" customWidth="1"/>
    <col min="13837" max="13837" width="11.5703125" style="2" customWidth="1"/>
    <col min="13838" max="13840" width="11.7109375" style="2" customWidth="1"/>
    <col min="13841" max="13841" width="11" style="2" customWidth="1"/>
    <col min="13842" max="13842" width="9.140625" style="2"/>
    <col min="13843" max="13843" width="5.7109375" style="2" customWidth="1"/>
    <col min="13844" max="13844" width="10.140625" style="2" customWidth="1"/>
    <col min="13845" max="13845" width="8.7109375" style="2" customWidth="1"/>
    <col min="13846" max="14079" width="9.140625" style="2"/>
    <col min="14080" max="14080" width="3.140625" style="2" customWidth="1"/>
    <col min="14081" max="14081" width="40.85546875" style="2" customWidth="1"/>
    <col min="14082" max="14082" width="6.42578125" style="2" customWidth="1"/>
    <col min="14083" max="14083" width="10.85546875" style="2" customWidth="1"/>
    <col min="14084" max="14084" width="10.140625" style="2" customWidth="1"/>
    <col min="14085" max="14085" width="11.28515625" style="2" customWidth="1"/>
    <col min="14086" max="14086" width="11.7109375" style="2" customWidth="1"/>
    <col min="14087" max="14087" width="11.140625" style="2" customWidth="1"/>
    <col min="14088" max="14088" width="10.28515625" style="2" customWidth="1"/>
    <col min="14089" max="14089" width="10.85546875" style="2" customWidth="1"/>
    <col min="14090" max="14090" width="10.5703125" style="2" customWidth="1"/>
    <col min="14091" max="14091" width="9.85546875" style="2" customWidth="1"/>
    <col min="14092" max="14092" width="11.7109375" style="2" customWidth="1"/>
    <col min="14093" max="14093" width="11.5703125" style="2" customWidth="1"/>
    <col min="14094" max="14096" width="11.7109375" style="2" customWidth="1"/>
    <col min="14097" max="14097" width="11" style="2" customWidth="1"/>
    <col min="14098" max="14098" width="9.140625" style="2"/>
    <col min="14099" max="14099" width="5.7109375" style="2" customWidth="1"/>
    <col min="14100" max="14100" width="10.140625" style="2" customWidth="1"/>
    <col min="14101" max="14101" width="8.7109375" style="2" customWidth="1"/>
    <col min="14102" max="14335" width="9.140625" style="2"/>
    <col min="14336" max="14336" width="3.140625" style="2" customWidth="1"/>
    <col min="14337" max="14337" width="40.85546875" style="2" customWidth="1"/>
    <col min="14338" max="14338" width="6.42578125" style="2" customWidth="1"/>
    <col min="14339" max="14339" width="10.85546875" style="2" customWidth="1"/>
    <col min="14340" max="14340" width="10.140625" style="2" customWidth="1"/>
    <col min="14341" max="14341" width="11.28515625" style="2" customWidth="1"/>
    <col min="14342" max="14342" width="11.7109375" style="2" customWidth="1"/>
    <col min="14343" max="14343" width="11.140625" style="2" customWidth="1"/>
    <col min="14344" max="14344" width="10.28515625" style="2" customWidth="1"/>
    <col min="14345" max="14345" width="10.85546875" style="2" customWidth="1"/>
    <col min="14346" max="14346" width="10.5703125" style="2" customWidth="1"/>
    <col min="14347" max="14347" width="9.85546875" style="2" customWidth="1"/>
    <col min="14348" max="14348" width="11.7109375" style="2" customWidth="1"/>
    <col min="14349" max="14349" width="11.5703125" style="2" customWidth="1"/>
    <col min="14350" max="14352" width="11.7109375" style="2" customWidth="1"/>
    <col min="14353" max="14353" width="11" style="2" customWidth="1"/>
    <col min="14354" max="14354" width="9.140625" style="2"/>
    <col min="14355" max="14355" width="5.7109375" style="2" customWidth="1"/>
    <col min="14356" max="14356" width="10.140625" style="2" customWidth="1"/>
    <col min="14357" max="14357" width="8.7109375" style="2" customWidth="1"/>
    <col min="14358" max="14591" width="9.140625" style="2"/>
    <col min="14592" max="14592" width="3.140625" style="2" customWidth="1"/>
    <col min="14593" max="14593" width="40.85546875" style="2" customWidth="1"/>
    <col min="14594" max="14594" width="6.42578125" style="2" customWidth="1"/>
    <col min="14595" max="14595" width="10.85546875" style="2" customWidth="1"/>
    <col min="14596" max="14596" width="10.140625" style="2" customWidth="1"/>
    <col min="14597" max="14597" width="11.28515625" style="2" customWidth="1"/>
    <col min="14598" max="14598" width="11.7109375" style="2" customWidth="1"/>
    <col min="14599" max="14599" width="11.140625" style="2" customWidth="1"/>
    <col min="14600" max="14600" width="10.28515625" style="2" customWidth="1"/>
    <col min="14601" max="14601" width="10.85546875" style="2" customWidth="1"/>
    <col min="14602" max="14602" width="10.5703125" style="2" customWidth="1"/>
    <col min="14603" max="14603" width="9.85546875" style="2" customWidth="1"/>
    <col min="14604" max="14604" width="11.7109375" style="2" customWidth="1"/>
    <col min="14605" max="14605" width="11.5703125" style="2" customWidth="1"/>
    <col min="14606" max="14608" width="11.7109375" style="2" customWidth="1"/>
    <col min="14609" max="14609" width="11" style="2" customWidth="1"/>
    <col min="14610" max="14610" width="9.140625" style="2"/>
    <col min="14611" max="14611" width="5.7109375" style="2" customWidth="1"/>
    <col min="14612" max="14612" width="10.140625" style="2" customWidth="1"/>
    <col min="14613" max="14613" width="8.7109375" style="2" customWidth="1"/>
    <col min="14614" max="14847" width="9.140625" style="2"/>
    <col min="14848" max="14848" width="3.140625" style="2" customWidth="1"/>
    <col min="14849" max="14849" width="40.85546875" style="2" customWidth="1"/>
    <col min="14850" max="14850" width="6.42578125" style="2" customWidth="1"/>
    <col min="14851" max="14851" width="10.85546875" style="2" customWidth="1"/>
    <col min="14852" max="14852" width="10.140625" style="2" customWidth="1"/>
    <col min="14853" max="14853" width="11.28515625" style="2" customWidth="1"/>
    <col min="14854" max="14854" width="11.7109375" style="2" customWidth="1"/>
    <col min="14855" max="14855" width="11.140625" style="2" customWidth="1"/>
    <col min="14856" max="14856" width="10.28515625" style="2" customWidth="1"/>
    <col min="14857" max="14857" width="10.85546875" style="2" customWidth="1"/>
    <col min="14858" max="14858" width="10.5703125" style="2" customWidth="1"/>
    <col min="14859" max="14859" width="9.85546875" style="2" customWidth="1"/>
    <col min="14860" max="14860" width="11.7109375" style="2" customWidth="1"/>
    <col min="14861" max="14861" width="11.5703125" style="2" customWidth="1"/>
    <col min="14862" max="14864" width="11.7109375" style="2" customWidth="1"/>
    <col min="14865" max="14865" width="11" style="2" customWidth="1"/>
    <col min="14866" max="14866" width="9.140625" style="2"/>
    <col min="14867" max="14867" width="5.7109375" style="2" customWidth="1"/>
    <col min="14868" max="14868" width="10.140625" style="2" customWidth="1"/>
    <col min="14869" max="14869" width="8.7109375" style="2" customWidth="1"/>
    <col min="14870" max="15103" width="9.140625" style="2"/>
    <col min="15104" max="15104" width="3.140625" style="2" customWidth="1"/>
    <col min="15105" max="15105" width="40.85546875" style="2" customWidth="1"/>
    <col min="15106" max="15106" width="6.42578125" style="2" customWidth="1"/>
    <col min="15107" max="15107" width="10.85546875" style="2" customWidth="1"/>
    <col min="15108" max="15108" width="10.140625" style="2" customWidth="1"/>
    <col min="15109" max="15109" width="11.28515625" style="2" customWidth="1"/>
    <col min="15110" max="15110" width="11.7109375" style="2" customWidth="1"/>
    <col min="15111" max="15111" width="11.140625" style="2" customWidth="1"/>
    <col min="15112" max="15112" width="10.28515625" style="2" customWidth="1"/>
    <col min="15113" max="15113" width="10.85546875" style="2" customWidth="1"/>
    <col min="15114" max="15114" width="10.5703125" style="2" customWidth="1"/>
    <col min="15115" max="15115" width="9.85546875" style="2" customWidth="1"/>
    <col min="15116" max="15116" width="11.7109375" style="2" customWidth="1"/>
    <col min="15117" max="15117" width="11.5703125" style="2" customWidth="1"/>
    <col min="15118" max="15120" width="11.7109375" style="2" customWidth="1"/>
    <col min="15121" max="15121" width="11" style="2" customWidth="1"/>
    <col min="15122" max="15122" width="9.140625" style="2"/>
    <col min="15123" max="15123" width="5.7109375" style="2" customWidth="1"/>
    <col min="15124" max="15124" width="10.140625" style="2" customWidth="1"/>
    <col min="15125" max="15125" width="8.7109375" style="2" customWidth="1"/>
    <col min="15126" max="15359" width="9.140625" style="2"/>
    <col min="15360" max="15360" width="3.140625" style="2" customWidth="1"/>
    <col min="15361" max="15361" width="40.85546875" style="2" customWidth="1"/>
    <col min="15362" max="15362" width="6.42578125" style="2" customWidth="1"/>
    <col min="15363" max="15363" width="10.85546875" style="2" customWidth="1"/>
    <col min="15364" max="15364" width="10.140625" style="2" customWidth="1"/>
    <col min="15365" max="15365" width="11.28515625" style="2" customWidth="1"/>
    <col min="15366" max="15366" width="11.7109375" style="2" customWidth="1"/>
    <col min="15367" max="15367" width="11.140625" style="2" customWidth="1"/>
    <col min="15368" max="15368" width="10.28515625" style="2" customWidth="1"/>
    <col min="15369" max="15369" width="10.85546875" style="2" customWidth="1"/>
    <col min="15370" max="15370" width="10.5703125" style="2" customWidth="1"/>
    <col min="15371" max="15371" width="9.85546875" style="2" customWidth="1"/>
    <col min="15372" max="15372" width="11.7109375" style="2" customWidth="1"/>
    <col min="15373" max="15373" width="11.5703125" style="2" customWidth="1"/>
    <col min="15374" max="15376" width="11.7109375" style="2" customWidth="1"/>
    <col min="15377" max="15377" width="11" style="2" customWidth="1"/>
    <col min="15378" max="15378" width="9.140625" style="2"/>
    <col min="15379" max="15379" width="5.7109375" style="2" customWidth="1"/>
    <col min="15380" max="15380" width="10.140625" style="2" customWidth="1"/>
    <col min="15381" max="15381" width="8.7109375" style="2" customWidth="1"/>
    <col min="15382" max="15615" width="9.140625" style="2"/>
    <col min="15616" max="15616" width="3.140625" style="2" customWidth="1"/>
    <col min="15617" max="15617" width="40.85546875" style="2" customWidth="1"/>
    <col min="15618" max="15618" width="6.42578125" style="2" customWidth="1"/>
    <col min="15619" max="15619" width="10.85546875" style="2" customWidth="1"/>
    <col min="15620" max="15620" width="10.140625" style="2" customWidth="1"/>
    <col min="15621" max="15621" width="11.28515625" style="2" customWidth="1"/>
    <col min="15622" max="15622" width="11.7109375" style="2" customWidth="1"/>
    <col min="15623" max="15623" width="11.140625" style="2" customWidth="1"/>
    <col min="15624" max="15624" width="10.28515625" style="2" customWidth="1"/>
    <col min="15625" max="15625" width="10.85546875" style="2" customWidth="1"/>
    <col min="15626" max="15626" width="10.5703125" style="2" customWidth="1"/>
    <col min="15627" max="15627" width="9.85546875" style="2" customWidth="1"/>
    <col min="15628" max="15628" width="11.7109375" style="2" customWidth="1"/>
    <col min="15629" max="15629" width="11.5703125" style="2" customWidth="1"/>
    <col min="15630" max="15632" width="11.7109375" style="2" customWidth="1"/>
    <col min="15633" max="15633" width="11" style="2" customWidth="1"/>
    <col min="15634" max="15634" width="9.140625" style="2"/>
    <col min="15635" max="15635" width="5.7109375" style="2" customWidth="1"/>
    <col min="15636" max="15636" width="10.140625" style="2" customWidth="1"/>
    <col min="15637" max="15637" width="8.7109375" style="2" customWidth="1"/>
    <col min="15638" max="15871" width="9.140625" style="2"/>
    <col min="15872" max="15872" width="3.140625" style="2" customWidth="1"/>
    <col min="15873" max="15873" width="40.85546875" style="2" customWidth="1"/>
    <col min="15874" max="15874" width="6.42578125" style="2" customWidth="1"/>
    <col min="15875" max="15875" width="10.85546875" style="2" customWidth="1"/>
    <col min="15876" max="15876" width="10.140625" style="2" customWidth="1"/>
    <col min="15877" max="15877" width="11.28515625" style="2" customWidth="1"/>
    <col min="15878" max="15878" width="11.7109375" style="2" customWidth="1"/>
    <col min="15879" max="15879" width="11.140625" style="2" customWidth="1"/>
    <col min="15880" max="15880" width="10.28515625" style="2" customWidth="1"/>
    <col min="15881" max="15881" width="10.85546875" style="2" customWidth="1"/>
    <col min="15882" max="15882" width="10.5703125" style="2" customWidth="1"/>
    <col min="15883" max="15883" width="9.85546875" style="2" customWidth="1"/>
    <col min="15884" max="15884" width="11.7109375" style="2" customWidth="1"/>
    <col min="15885" max="15885" width="11.5703125" style="2" customWidth="1"/>
    <col min="15886" max="15888" width="11.7109375" style="2" customWidth="1"/>
    <col min="15889" max="15889" width="11" style="2" customWidth="1"/>
    <col min="15890" max="15890" width="9.140625" style="2"/>
    <col min="15891" max="15891" width="5.7109375" style="2" customWidth="1"/>
    <col min="15892" max="15892" width="10.140625" style="2" customWidth="1"/>
    <col min="15893" max="15893" width="8.7109375" style="2" customWidth="1"/>
    <col min="15894" max="16127" width="9.140625" style="2"/>
    <col min="16128" max="16128" width="3.140625" style="2" customWidth="1"/>
    <col min="16129" max="16129" width="40.85546875" style="2" customWidth="1"/>
    <col min="16130" max="16130" width="6.42578125" style="2" customWidth="1"/>
    <col min="16131" max="16131" width="10.85546875" style="2" customWidth="1"/>
    <col min="16132" max="16132" width="10.140625" style="2" customWidth="1"/>
    <col min="16133" max="16133" width="11.28515625" style="2" customWidth="1"/>
    <col min="16134" max="16134" width="11.7109375" style="2" customWidth="1"/>
    <col min="16135" max="16135" width="11.140625" style="2" customWidth="1"/>
    <col min="16136" max="16136" width="10.28515625" style="2" customWidth="1"/>
    <col min="16137" max="16137" width="10.85546875" style="2" customWidth="1"/>
    <col min="16138" max="16138" width="10.5703125" style="2" customWidth="1"/>
    <col min="16139" max="16139" width="9.85546875" style="2" customWidth="1"/>
    <col min="16140" max="16140" width="11.7109375" style="2" customWidth="1"/>
    <col min="16141" max="16141" width="11.5703125" style="2" customWidth="1"/>
    <col min="16142" max="16144" width="11.7109375" style="2" customWidth="1"/>
    <col min="16145" max="16145" width="11" style="2" customWidth="1"/>
    <col min="16146" max="16146" width="9.140625" style="2"/>
    <col min="16147" max="16147" width="5.7109375" style="2" customWidth="1"/>
    <col min="16148" max="16148" width="10.140625" style="2" customWidth="1"/>
    <col min="16149" max="16149" width="8.7109375" style="2" customWidth="1"/>
    <col min="16150" max="16384" width="9.140625" style="2"/>
  </cols>
  <sheetData>
    <row r="1" spans="1:21" ht="14.25" x14ac:dyDescent="0.25">
      <c r="A1" s="188" t="s">
        <v>0</v>
      </c>
      <c r="B1" s="188"/>
      <c r="C1" s="188"/>
      <c r="D1" s="1"/>
      <c r="E1" s="1"/>
    </row>
    <row r="2" spans="1:21" ht="13.5" customHeight="1" x14ac:dyDescent="0.25">
      <c r="A2" s="189" t="s">
        <v>1</v>
      </c>
      <c r="B2" s="189"/>
      <c r="C2" s="189"/>
      <c r="D2" s="3"/>
      <c r="E2" s="3"/>
    </row>
    <row r="3" spans="1:21" x14ac:dyDescent="0.25">
      <c r="A3" s="189"/>
      <c r="B3" s="189"/>
      <c r="C3" s="189"/>
      <c r="D3" s="3"/>
      <c r="E3" s="3"/>
    </row>
    <row r="4" spans="1:21" ht="11.25" customHeight="1" x14ac:dyDescent="0.25">
      <c r="A4" s="189"/>
      <c r="B4" s="189"/>
      <c r="C4" s="189"/>
      <c r="D4" s="3"/>
      <c r="E4" s="3"/>
    </row>
    <row r="5" spans="1:21" ht="25.5" customHeight="1" x14ac:dyDescent="0.25">
      <c r="A5" s="137"/>
      <c r="B5" s="137"/>
      <c r="C5" s="137"/>
    </row>
    <row r="6" spans="1:21" ht="10.5" customHeight="1" x14ac:dyDescent="0.25">
      <c r="A6" s="190" t="s">
        <v>2</v>
      </c>
      <c r="B6" s="190"/>
      <c r="C6" s="190"/>
    </row>
    <row r="7" spans="1:21" ht="25.5" customHeight="1" x14ac:dyDescent="0.25">
      <c r="A7" s="137"/>
      <c r="B7" s="137"/>
      <c r="C7" s="137"/>
    </row>
    <row r="8" spans="1:21" ht="10.5" customHeight="1" x14ac:dyDescent="0.25">
      <c r="A8" s="191" t="s">
        <v>3</v>
      </c>
      <c r="B8" s="191"/>
      <c r="C8" s="191"/>
    </row>
    <row r="9" spans="1:21" ht="24.75" customHeight="1" x14ac:dyDescent="0.25">
      <c r="A9" s="137"/>
      <c r="B9" s="137"/>
      <c r="C9" s="137"/>
    </row>
    <row r="10" spans="1:21" ht="10.5" customHeight="1" x14ac:dyDescent="0.25">
      <c r="A10" s="191" t="s">
        <v>4</v>
      </c>
      <c r="B10" s="191"/>
      <c r="C10" s="191"/>
    </row>
    <row r="11" spans="1:21" ht="21" customHeight="1" x14ac:dyDescent="0.25">
      <c r="A11" s="192" t="s">
        <v>184</v>
      </c>
      <c r="B11" s="193"/>
      <c r="C11" s="193"/>
    </row>
    <row r="12" spans="1:21" ht="17.25" x14ac:dyDescent="0.3">
      <c r="A12" s="180" t="s">
        <v>5</v>
      </c>
      <c r="B12" s="180"/>
      <c r="C12" s="180"/>
      <c r="D12" s="180"/>
      <c r="E12" s="180"/>
      <c r="F12" s="180"/>
      <c r="G12" s="180"/>
      <c r="H12" s="180"/>
      <c r="I12" s="180"/>
      <c r="J12" s="180"/>
      <c r="K12" s="180"/>
      <c r="L12" s="180"/>
      <c r="M12" s="180"/>
      <c r="N12" s="180"/>
      <c r="O12" s="180"/>
      <c r="P12" s="180"/>
      <c r="Q12" s="180"/>
      <c r="R12" s="180"/>
      <c r="S12" s="180"/>
      <c r="T12" s="180"/>
      <c r="U12" s="180"/>
    </row>
    <row r="13" spans="1:21" ht="13.5" customHeight="1" x14ac:dyDescent="0.25">
      <c r="A13" s="181" t="s">
        <v>185</v>
      </c>
      <c r="B13" s="181"/>
      <c r="C13" s="181"/>
      <c r="D13" s="181"/>
      <c r="E13" s="181"/>
      <c r="F13" s="181"/>
      <c r="G13" s="181"/>
      <c r="H13" s="181"/>
      <c r="I13" s="181"/>
      <c r="J13" s="181"/>
      <c r="K13" s="181"/>
      <c r="L13" s="181"/>
      <c r="M13" s="181"/>
      <c r="N13" s="181"/>
      <c r="O13" s="181"/>
      <c r="P13" s="181"/>
      <c r="Q13" s="181"/>
      <c r="R13" s="181"/>
      <c r="S13" s="181"/>
      <c r="T13" s="181"/>
      <c r="U13" s="181"/>
    </row>
    <row r="14" spans="1:21" ht="27" customHeight="1" thickBot="1" x14ac:dyDescent="0.3">
      <c r="A14" s="181"/>
      <c r="B14" s="181"/>
      <c r="C14" s="181"/>
      <c r="D14" s="181"/>
      <c r="E14" s="181"/>
      <c r="F14" s="181"/>
      <c r="G14" s="181"/>
      <c r="H14" s="181"/>
      <c r="I14" s="181"/>
      <c r="J14" s="181"/>
      <c r="K14" s="181"/>
      <c r="L14" s="181"/>
      <c r="M14" s="181"/>
      <c r="N14" s="181"/>
      <c r="O14" s="181"/>
      <c r="P14" s="181"/>
      <c r="Q14" s="181"/>
      <c r="R14" s="181"/>
      <c r="S14" s="181"/>
      <c r="T14" s="181"/>
      <c r="U14" s="181"/>
    </row>
    <row r="15" spans="1:21" s="4" customFormat="1" ht="211.5" customHeight="1" x14ac:dyDescent="0.25">
      <c r="A15" s="182" t="s">
        <v>6</v>
      </c>
      <c r="B15" s="184" t="s">
        <v>7</v>
      </c>
      <c r="C15" s="178" t="s">
        <v>8</v>
      </c>
      <c r="D15" s="178" t="s">
        <v>9</v>
      </c>
      <c r="E15" s="178" t="s">
        <v>10</v>
      </c>
      <c r="F15" s="178" t="s">
        <v>11</v>
      </c>
      <c r="G15" s="178" t="s">
        <v>193</v>
      </c>
      <c r="H15" s="178" t="s">
        <v>191</v>
      </c>
      <c r="I15" s="178" t="s">
        <v>12</v>
      </c>
      <c r="J15" s="178" t="s">
        <v>194</v>
      </c>
      <c r="K15" s="178" t="s">
        <v>13</v>
      </c>
      <c r="L15" s="176" t="s">
        <v>186</v>
      </c>
      <c r="M15" s="176" t="s">
        <v>192</v>
      </c>
      <c r="N15" s="176" t="s">
        <v>180</v>
      </c>
      <c r="O15" s="176" t="s">
        <v>149</v>
      </c>
      <c r="P15" s="176" t="s">
        <v>151</v>
      </c>
      <c r="Q15" s="176" t="s">
        <v>14</v>
      </c>
      <c r="R15" s="178" t="s">
        <v>15</v>
      </c>
      <c r="S15" s="176" t="s">
        <v>187</v>
      </c>
      <c r="T15" s="176"/>
      <c r="U15" s="186" t="s">
        <v>16</v>
      </c>
    </row>
    <row r="16" spans="1:21" s="4" customFormat="1" ht="39.75" customHeight="1" x14ac:dyDescent="0.25">
      <c r="A16" s="183"/>
      <c r="B16" s="185"/>
      <c r="C16" s="179"/>
      <c r="D16" s="179"/>
      <c r="E16" s="179"/>
      <c r="F16" s="179"/>
      <c r="G16" s="179"/>
      <c r="H16" s="179"/>
      <c r="I16" s="179"/>
      <c r="J16" s="179"/>
      <c r="K16" s="179"/>
      <c r="L16" s="177"/>
      <c r="M16" s="177"/>
      <c r="N16" s="177"/>
      <c r="O16" s="177"/>
      <c r="P16" s="177"/>
      <c r="Q16" s="177"/>
      <c r="R16" s="179"/>
      <c r="S16" s="114" t="s">
        <v>17</v>
      </c>
      <c r="T16" s="114" t="s">
        <v>18</v>
      </c>
      <c r="U16" s="187"/>
    </row>
    <row r="17" spans="1:27" s="4" customFormat="1" x14ac:dyDescent="0.25">
      <c r="A17" s="5"/>
      <c r="B17" s="113" t="s">
        <v>19</v>
      </c>
      <c r="C17" s="113">
        <v>1</v>
      </c>
      <c r="D17" s="113">
        <v>2</v>
      </c>
      <c r="E17" s="113">
        <v>3</v>
      </c>
      <c r="F17" s="113">
        <v>4</v>
      </c>
      <c r="G17" s="113">
        <v>5</v>
      </c>
      <c r="H17" s="113">
        <v>6</v>
      </c>
      <c r="I17" s="113">
        <v>7</v>
      </c>
      <c r="J17" s="113">
        <v>8</v>
      </c>
      <c r="K17" s="113">
        <v>9</v>
      </c>
      <c r="L17" s="113">
        <v>10</v>
      </c>
      <c r="M17" s="113">
        <v>11</v>
      </c>
      <c r="N17" s="113">
        <v>12</v>
      </c>
      <c r="O17" s="113">
        <v>13</v>
      </c>
      <c r="P17" s="113">
        <v>14</v>
      </c>
      <c r="Q17" s="113">
        <v>15</v>
      </c>
      <c r="R17" s="113">
        <v>16</v>
      </c>
      <c r="S17" s="113">
        <v>17</v>
      </c>
      <c r="T17" s="113">
        <v>18</v>
      </c>
      <c r="U17" s="6">
        <v>19</v>
      </c>
      <c r="V17" s="7"/>
      <c r="W17" s="7"/>
      <c r="X17" s="7"/>
      <c r="Y17" s="7"/>
      <c r="Z17" s="7"/>
      <c r="AA17" s="7"/>
    </row>
    <row r="18" spans="1:27" s="12" customFormat="1" ht="14.25" customHeight="1" x14ac:dyDescent="0.25">
      <c r="A18" s="172">
        <v>1</v>
      </c>
      <c r="B18" s="173" t="s">
        <v>20</v>
      </c>
      <c r="C18" s="174"/>
      <c r="D18" s="158">
        <f>Sheet1!D37</f>
        <v>0</v>
      </c>
      <c r="E18" s="175"/>
      <c r="F18" s="158">
        <f>Sheet1!D45</f>
        <v>0</v>
      </c>
      <c r="G18" s="158">
        <f>Sheet1!D77</f>
        <v>0</v>
      </c>
      <c r="H18" s="158">
        <f>Sheet1!D98</f>
        <v>0</v>
      </c>
      <c r="I18" s="161">
        <f>Sheet1!D99</f>
        <v>0</v>
      </c>
      <c r="J18" s="158">
        <f>Sheet1!D100</f>
        <v>0</v>
      </c>
      <c r="K18" s="158">
        <f>Sheet1!O123</f>
        <v>0</v>
      </c>
      <c r="L18" s="158">
        <f>Sheet1!D40</f>
        <v>0</v>
      </c>
      <c r="M18" s="8">
        <f>Sheet1!C40</f>
        <v>0</v>
      </c>
      <c r="N18" s="9"/>
      <c r="O18" s="9"/>
      <c r="P18" s="9"/>
      <c r="Q18" s="9"/>
      <c r="R18" s="154">
        <f>IF(AND(J18&gt;=0,M18&gt;=0),J18+K18,IF(OR(AND(J18&gt;=0,M18&lt;=0,N18&lt;=0,O18&lt;=0,P18&lt;=0,Q18&gt;=0),AND(J18&gt;=0,M18&lt;=0,N18&lt;=0,O18&lt;=0,P18&gt;=0,Q18&lt;=0),AND(J18&gt;=0,M18&lt;=0,N18&lt;=0,O18&gt;=0,P18&lt;=0,Q18&lt;=0),AND(J18&gt;=0,M18&lt;=0,N18&gt;=0,O18&lt;=0,P18&lt;=0,Q18&lt;=0),AND(J18&gt;=0,M18&lt;=0,N18&gt;=0,O18&gt;=0,P18&gt;=0,Q18&gt;=0),AND(J18&gt;=0,M18&lt;=0,N18&gt;=0,O18&gt;=0,P18&gt;=0,Q18&lt;=0),AND(J18&gt;=0,M18&lt;=0,N18&gt;=0,O18&gt;=0,P18&lt;=0,Q18&gt;=0),AND(J18&gt;=0,M18&lt;=0,N18&gt;=0,O18&lt;=0,P18&gt;=0,Q18&gt;=0),AND(J18&gt;=0,M18&lt;=0,N18&lt;=0,O18&gt;=0,P18&gt;=0,Q18&gt;=0),AND(J18&gt;=0,M18&lt;=0,N18&lt;=0,O18&lt;=0,P18&gt;=0,Q18&gt;=0),AND(J18&gt;=0,M18&lt;=0,N18&lt;=0,P18&lt;=0,O18&gt;=0,Q18&gt;=0),AND(J18&gt;=0,M18&lt;=0,N18&lt;=0,Q18&lt;=0,O18&gt;=0,P18&gt;=0),AND(J18&gt;=0,M18&lt;=0,O18&lt;=0,P18&lt;=0,N18&gt;=0,Q18&gt;=0),AND(J18&gt;=0,M18&lt;=0,O18&lt;=0,Q18&lt;=0,N18&gt;=0,P18&gt;=0)),J18+K18+M18,IF(AND(J18&lt;=0,M18&gt;=0,K18&gt;=J18),J18+K18,IF(OR(AND(J18&gt;=0,M18&lt;=0,N18&lt;=0,O18&lt;=0,P18&lt;=0,Q18&lt;=0,M19&gt;=0,N19&gt;=0,O19&gt;=0,P19&gt;=0,Q19&gt;=0),AND(J18&gt;=0,M18&lt;=0,N18&lt;=0,O18&lt;=0,P18&lt;=0,Q18&lt;=0,(M19+N19+O19+P19+Q19)&gt;0)),J18+K18,IF(OR(AND(J18&gt;=0,M18&lt;=0,N18&lt;=0,O18&lt;=0,P18&lt;=0,Q18&lt;=0,M19&lt;=0,N19&lt;=0,O19&lt;=0,P19&lt;=0,Q19&lt;=0),AND(J18&gt;=0,M18&lt;=0,N18&lt;=0,O18&lt;=0,P18&lt;=0,Q18&lt;=0,(M19+N19+O19+P19+Q19)&lt;=0)),J18+K18+M19+N19+O19+P19+Q19,IF(AND(J18&lt;=0,K18&gt;=0,M18&lt;=0,N18&lt;=0,O18&lt;=0,P18&lt;=0,Q18&lt;=0,(M19+N19+O19+P19+Q19)&gt;=0),J18+K18,0))))))</f>
        <v>0</v>
      </c>
      <c r="S18" s="171">
        <v>50</v>
      </c>
      <c r="T18" s="158">
        <f>(IF(AND(F18&lt;=D18,R18&lt;=0),0,IF(AND(F18&lt;=D18,R18&gt;0),0,IF(AND((F18-R18/2)&lt;D18,R18&gt;0),F18-D18,IF(AND(F18&gt;0,R18&gt;0),R18/100*S18,0)))))*C18%</f>
        <v>0</v>
      </c>
      <c r="U18" s="160">
        <f>IF(AND(F18&lt;D18,R18&gt;0),50.1,IF(AND(F18&lt;D18,Sheet1!C45&lt;Sheet1!C37,R18&lt;=0),43.3,IF(AND(F18&gt;D18,R18&lt;=0),0,1)))</f>
        <v>1</v>
      </c>
      <c r="V18" s="10"/>
      <c r="W18" s="11"/>
      <c r="X18" s="11"/>
      <c r="Y18" s="11"/>
      <c r="Z18" s="11"/>
      <c r="AA18" s="11"/>
    </row>
    <row r="19" spans="1:27" s="12" customFormat="1" ht="14.25" customHeight="1" x14ac:dyDescent="0.25">
      <c r="A19" s="172"/>
      <c r="B19" s="173"/>
      <c r="C19" s="174"/>
      <c r="D19" s="158"/>
      <c r="E19" s="175"/>
      <c r="F19" s="158"/>
      <c r="G19" s="158"/>
      <c r="H19" s="158"/>
      <c r="I19" s="161"/>
      <c r="J19" s="158"/>
      <c r="K19" s="158"/>
      <c r="L19" s="158"/>
      <c r="M19" s="8">
        <f>Sheet1!C100</f>
        <v>0</v>
      </c>
      <c r="N19" s="9"/>
      <c r="O19" s="9"/>
      <c r="P19" s="9"/>
      <c r="Q19" s="9"/>
      <c r="R19" s="154"/>
      <c r="S19" s="171"/>
      <c r="T19" s="158"/>
      <c r="U19" s="160"/>
      <c r="V19" s="10"/>
      <c r="W19" s="11"/>
      <c r="X19" s="11"/>
      <c r="Y19" s="11"/>
      <c r="Z19" s="11"/>
      <c r="AA19" s="11"/>
    </row>
    <row r="20" spans="1:27" s="12" customFormat="1" ht="14.25" customHeight="1" x14ac:dyDescent="0.25">
      <c r="A20" s="172">
        <v>2</v>
      </c>
      <c r="B20" s="173" t="s">
        <v>20</v>
      </c>
      <c r="C20" s="174"/>
      <c r="D20" s="158">
        <f>Sheet2!D37</f>
        <v>0</v>
      </c>
      <c r="E20" s="175"/>
      <c r="F20" s="158">
        <f>Sheet2!D45</f>
        <v>0</v>
      </c>
      <c r="G20" s="158">
        <f>Sheet2!D77</f>
        <v>0</v>
      </c>
      <c r="H20" s="158">
        <f>Sheet2!D98</f>
        <v>0</v>
      </c>
      <c r="I20" s="161">
        <f>Sheet2!D99</f>
        <v>0</v>
      </c>
      <c r="J20" s="158">
        <f>Sheet2!D100</f>
        <v>0</v>
      </c>
      <c r="K20" s="158">
        <f>Sheet2!O123</f>
        <v>0</v>
      </c>
      <c r="L20" s="158">
        <f>Sheet2!D40</f>
        <v>0</v>
      </c>
      <c r="M20" s="8">
        <f>Sheet2!C40</f>
        <v>0</v>
      </c>
      <c r="N20" s="9"/>
      <c r="O20" s="9"/>
      <c r="P20" s="9"/>
      <c r="Q20" s="9"/>
      <c r="R20" s="154">
        <f>IF(AND(J20&gt;=0,M20&gt;=0),J20+K20,IF(OR(AND(J20&gt;=0,M20&lt;=0,N20&lt;=0,O20&lt;=0,P20&lt;=0,Q20&gt;=0),AND(J20&gt;=0,M20&lt;=0,N20&lt;=0,O20&lt;=0,P20&gt;=0,Q20&lt;=0),AND(J20&gt;=0,M20&lt;=0,N20&lt;=0,O20&gt;=0,P20&lt;=0,Q20&lt;=0),AND(J20&gt;=0,M20&lt;=0,N20&gt;=0,O20&lt;=0,P20&lt;=0,Q20&lt;=0),AND(J20&gt;=0,M20&lt;=0,N20&gt;=0,O20&gt;=0,P20&gt;=0,Q20&gt;=0),AND(J20&gt;=0,M20&lt;=0,N20&gt;=0,O20&gt;=0,P20&gt;=0,Q20&lt;=0),AND(J20&gt;=0,M20&lt;=0,N20&gt;=0,O20&gt;=0,P20&lt;=0,Q20&gt;=0),AND(J20&gt;=0,M20&lt;=0,N20&gt;=0,O20&lt;=0,P20&gt;=0,Q20&gt;=0),AND(J20&gt;=0,M20&lt;=0,N20&lt;=0,O20&gt;=0,P20&gt;=0,Q20&gt;=0),AND(J20&gt;=0,M20&lt;=0,N20&lt;=0,O20&lt;=0,P20&gt;=0,Q20&gt;=0),AND(J20&gt;=0,M20&lt;=0,N20&lt;=0,P20&lt;=0,O20&gt;=0,Q20&gt;=0),AND(J20&gt;=0,M20&lt;=0,N20&lt;=0,Q20&lt;=0,O20&gt;=0,P20&gt;=0),AND(J20&gt;=0,M20&lt;=0,O20&lt;=0,P20&lt;=0,N20&gt;=0,Q20&gt;=0),AND(J20&gt;=0,M20&lt;=0,O20&lt;=0,Q20&lt;=0,N20&gt;=0,P20&gt;=0)),J20+K20+M20,IF(AND(J20&lt;=0,M20&gt;=0,K20&gt;=J20),J20+K20,IF(OR(AND(J20&gt;=0,M20&lt;=0,N20&lt;=0,O20&lt;=0,P20&lt;=0,Q20&lt;=0,M21&gt;=0,N21&gt;=0,O21&gt;=0,P21&gt;=0,Q21&gt;=0),AND(J20&gt;=0,M20&lt;=0,N20&lt;=0,O20&lt;=0,P20&lt;=0,Q20&lt;=0,(M21+N21+O21+P21+Q21)&gt;0)),J20+K20,IF(OR(AND(J20&gt;=0,M20&lt;=0,N20&lt;=0,O20&lt;=0,P20&lt;=0,Q20&lt;=0,M21&lt;=0,N21&lt;=0,O21&lt;=0,P21&lt;=0,Q21&lt;=0),AND(J20&gt;=0,M20&lt;=0,N20&lt;=0,O20&lt;=0,P20&lt;=0,Q20&lt;=0,(M21+N21+O21+P21+Q21)&lt;=0)),J20+K20+M21+N21+O21+P21+Q21,IF(AND(J20&lt;=0,K20&gt;=0,M20&lt;=0,N20&lt;=0,O20&lt;=0,P20&lt;=0,Q20&lt;=0,(M21+N21+O21+P21+Q21)&gt;=0),J20+K20,0))))))</f>
        <v>0</v>
      </c>
      <c r="S20" s="171">
        <v>50</v>
      </c>
      <c r="T20" s="158">
        <f>(IF(AND(F20&lt;=D20,R20&lt;=0),0,IF(AND(F20&lt;=D20,R20&gt;0),0,IF(AND((F20-R20/2)&lt;D20,R20&gt;0),F20-D20,IF(AND(F20&gt;0,R20&gt;0),R20/100*S20,0)))))*C20%</f>
        <v>0</v>
      </c>
      <c r="U20" s="160">
        <f>IF(AND(F20&lt;D20,R20&gt;0),50.1,IF(AND(F20&lt;D20,Sheet2!C45&lt;Sheet2!C37,R20&lt;=0),43.3,IF(AND(F20&gt;D20,R20&lt;=0),0,1)))</f>
        <v>1</v>
      </c>
      <c r="V20" s="10"/>
      <c r="W20" s="11"/>
      <c r="X20" s="11"/>
      <c r="Y20" s="11"/>
      <c r="Z20" s="11"/>
      <c r="AA20" s="11"/>
    </row>
    <row r="21" spans="1:27" s="12" customFormat="1" ht="14.25" customHeight="1" x14ac:dyDescent="0.25">
      <c r="A21" s="172"/>
      <c r="B21" s="173"/>
      <c r="C21" s="174"/>
      <c r="D21" s="158"/>
      <c r="E21" s="175"/>
      <c r="F21" s="158"/>
      <c r="G21" s="158"/>
      <c r="H21" s="158"/>
      <c r="I21" s="161"/>
      <c r="J21" s="158"/>
      <c r="K21" s="158"/>
      <c r="L21" s="158"/>
      <c r="M21" s="8">
        <f>Sheet2!C100</f>
        <v>0</v>
      </c>
      <c r="N21" s="9"/>
      <c r="O21" s="9"/>
      <c r="P21" s="9"/>
      <c r="Q21" s="9"/>
      <c r="R21" s="154"/>
      <c r="S21" s="171"/>
      <c r="T21" s="158"/>
      <c r="U21" s="160"/>
      <c r="V21" s="10"/>
      <c r="W21" s="11"/>
      <c r="X21" s="11"/>
      <c r="Y21" s="11"/>
      <c r="Z21" s="11"/>
      <c r="AA21" s="11"/>
    </row>
    <row r="22" spans="1:27" s="14" customFormat="1" ht="14.25" customHeight="1" x14ac:dyDescent="0.25">
      <c r="A22" s="172">
        <v>3</v>
      </c>
      <c r="B22" s="173" t="s">
        <v>20</v>
      </c>
      <c r="C22" s="174"/>
      <c r="D22" s="158">
        <f>Sheet3!D37</f>
        <v>0</v>
      </c>
      <c r="E22" s="175"/>
      <c r="F22" s="158">
        <f>Sheet3!D45</f>
        <v>0</v>
      </c>
      <c r="G22" s="158">
        <f>Sheet3!D77</f>
        <v>0</v>
      </c>
      <c r="H22" s="158">
        <f>Sheet3!D98</f>
        <v>0</v>
      </c>
      <c r="I22" s="161">
        <f>Sheet3!D99</f>
        <v>0</v>
      </c>
      <c r="J22" s="158">
        <f>Sheet3!D100</f>
        <v>0</v>
      </c>
      <c r="K22" s="158">
        <f>Sheet3!O123</f>
        <v>0</v>
      </c>
      <c r="L22" s="158">
        <f>Sheet3!D40</f>
        <v>0</v>
      </c>
      <c r="M22" s="8">
        <f>Sheet3!C40</f>
        <v>0</v>
      </c>
      <c r="N22" s="9"/>
      <c r="O22" s="9"/>
      <c r="P22" s="9"/>
      <c r="Q22" s="9"/>
      <c r="R22" s="154">
        <f t="shared" ref="R22" si="0">IF(AND(J22&gt;=0,M22&gt;=0),J22+K22,IF(OR(AND(J22&gt;=0,M22&lt;=0,N22&lt;=0,O22&lt;=0,P22&lt;=0,Q22&gt;=0),AND(J22&gt;=0,M22&lt;=0,N22&lt;=0,O22&lt;=0,P22&gt;=0,Q22&lt;=0),AND(J22&gt;=0,M22&lt;=0,N22&lt;=0,O22&gt;=0,P22&lt;=0,Q22&lt;=0),AND(J22&gt;=0,M22&lt;=0,N22&gt;=0,O22&lt;=0,P22&lt;=0,Q22&lt;=0),AND(J22&gt;=0,M22&lt;=0,N22&gt;=0,O22&gt;=0,P22&gt;=0,Q22&gt;=0),AND(J22&gt;=0,M22&lt;=0,N22&gt;=0,O22&gt;=0,P22&gt;=0,Q22&lt;=0),AND(J22&gt;=0,M22&lt;=0,N22&gt;=0,O22&gt;=0,P22&lt;=0,Q22&gt;=0),AND(J22&gt;=0,M22&lt;=0,N22&gt;=0,O22&lt;=0,P22&gt;=0,Q22&gt;=0),AND(J22&gt;=0,M22&lt;=0,N22&lt;=0,O22&gt;=0,P22&gt;=0,Q22&gt;=0),AND(J22&gt;=0,M22&lt;=0,N22&lt;=0,O22&lt;=0,P22&gt;=0,Q22&gt;=0),AND(J22&gt;=0,M22&lt;=0,N22&lt;=0,P22&lt;=0,O22&gt;=0,Q22&gt;=0),AND(J22&gt;=0,M22&lt;=0,N22&lt;=0,Q22&lt;=0,O22&gt;=0,P22&gt;=0),AND(J22&gt;=0,M22&lt;=0,O22&lt;=0,P22&lt;=0,N22&gt;=0,Q22&gt;=0),AND(J22&gt;=0,M22&lt;=0,O22&lt;=0,Q22&lt;=0,N22&gt;=0,P22&gt;=0)),J22+K22+M22,IF(AND(J22&lt;=0,M22&gt;=0,K22&gt;=J22),J22+K22,IF(OR(AND(J22&gt;=0,M22&lt;=0,N22&lt;=0,O22&lt;=0,P22&lt;=0,Q22&lt;=0,M23&gt;=0,N23&gt;=0,O23&gt;=0,P23&gt;=0,Q23&gt;=0),AND(J22&gt;=0,M22&lt;=0,N22&lt;=0,O22&lt;=0,P22&lt;=0,Q22&lt;=0,(M23+N23+O23+P23+Q23)&gt;0)),J22+K22,IF(OR(AND(J22&gt;=0,M22&lt;=0,N22&lt;=0,O22&lt;=0,P22&lt;=0,Q22&lt;=0,M23&lt;=0,N23&lt;=0,O23&lt;=0,P23&lt;=0,Q23&lt;=0),AND(J22&gt;=0,M22&lt;=0,N22&lt;=0,O22&lt;=0,P22&lt;=0,Q22&lt;=0,(M23+N23+O23+P23+Q23)&lt;=0)),J22+K22+M23+N23+O23+P23+Q23,IF(AND(J22&lt;=0,K22&gt;=0,M22&lt;=0,N22&lt;=0,O22&lt;=0,P22&lt;=0,Q22&lt;=0,(M23+N23+O23+P23+Q23)&gt;=0),J22+K22,0))))))</f>
        <v>0</v>
      </c>
      <c r="S22" s="171">
        <v>50</v>
      </c>
      <c r="T22" s="158">
        <f>(IF(AND(F22&lt;=D22,R22&lt;=0),0,IF(AND(F22&lt;=D22,R22&gt;0),0,IF(AND((F22-R22/2)&lt;D22,R22&gt;0),F22-D22,IF(AND(F22&gt;0,R22&gt;0),R22/100*S22,0)))))*C22%</f>
        <v>0</v>
      </c>
      <c r="U22" s="160">
        <f>IF(AND(F22&lt;D22,R22&gt;0),50.1,IF(AND(F22&lt;D22,Sheet3!C45&lt;Sheet3!C37,R22&lt;=0),43.3,IF(AND(F22&gt;D22,R22&lt;=0),0,1)))</f>
        <v>1</v>
      </c>
      <c r="V22" s="13"/>
      <c r="W22" s="13"/>
      <c r="X22" s="13"/>
      <c r="Y22" s="13"/>
      <c r="Z22" s="13"/>
      <c r="AA22" s="13"/>
    </row>
    <row r="23" spans="1:27" s="12" customFormat="1" ht="14.25" customHeight="1" x14ac:dyDescent="0.25">
      <c r="A23" s="172"/>
      <c r="B23" s="173"/>
      <c r="C23" s="174"/>
      <c r="D23" s="158"/>
      <c r="E23" s="175"/>
      <c r="F23" s="158"/>
      <c r="G23" s="158"/>
      <c r="H23" s="158"/>
      <c r="I23" s="161"/>
      <c r="J23" s="158"/>
      <c r="K23" s="158"/>
      <c r="L23" s="158"/>
      <c r="M23" s="8">
        <f>Sheet3!C100</f>
        <v>0</v>
      </c>
      <c r="N23" s="9"/>
      <c r="O23" s="9"/>
      <c r="P23" s="9"/>
      <c r="Q23" s="9"/>
      <c r="R23" s="154"/>
      <c r="S23" s="171"/>
      <c r="T23" s="158"/>
      <c r="U23" s="160"/>
    </row>
    <row r="24" spans="1:27" s="12" customFormat="1" ht="14.25" customHeight="1" x14ac:dyDescent="0.25">
      <c r="A24" s="172">
        <v>4</v>
      </c>
      <c r="B24" s="173" t="s">
        <v>20</v>
      </c>
      <c r="C24" s="174"/>
      <c r="D24" s="158">
        <f>Sheet4!D37</f>
        <v>0</v>
      </c>
      <c r="E24" s="175"/>
      <c r="F24" s="158">
        <f>Sheet4!D45</f>
        <v>0</v>
      </c>
      <c r="G24" s="158">
        <f>Sheet4!D77</f>
        <v>0</v>
      </c>
      <c r="H24" s="158">
        <f>Sheet4!D98</f>
        <v>0</v>
      </c>
      <c r="I24" s="161">
        <f>Sheet4!D99</f>
        <v>0</v>
      </c>
      <c r="J24" s="158">
        <f>Sheet4!D100</f>
        <v>0</v>
      </c>
      <c r="K24" s="158">
        <f>Sheet4!O123</f>
        <v>0</v>
      </c>
      <c r="L24" s="158">
        <f>Sheet4!D40</f>
        <v>0</v>
      </c>
      <c r="M24" s="8">
        <f>Sheet4!C40</f>
        <v>0</v>
      </c>
      <c r="N24" s="9"/>
      <c r="O24" s="15"/>
      <c r="P24" s="15"/>
      <c r="Q24" s="15"/>
      <c r="R24" s="154">
        <f t="shared" ref="R24" si="1">IF(AND(J24&gt;=0,M24&gt;=0),J24+K24,IF(OR(AND(J24&gt;=0,M24&lt;=0,N24&lt;=0,O24&lt;=0,P24&lt;=0,Q24&gt;=0),AND(J24&gt;=0,M24&lt;=0,N24&lt;=0,O24&lt;=0,P24&gt;=0,Q24&lt;=0),AND(J24&gt;=0,M24&lt;=0,N24&lt;=0,O24&gt;=0,P24&lt;=0,Q24&lt;=0),AND(J24&gt;=0,M24&lt;=0,N24&gt;=0,O24&lt;=0,P24&lt;=0,Q24&lt;=0),AND(J24&gt;=0,M24&lt;=0,N24&gt;=0,O24&gt;=0,P24&gt;=0,Q24&gt;=0),AND(J24&gt;=0,M24&lt;=0,N24&gt;=0,O24&gt;=0,P24&gt;=0,Q24&lt;=0),AND(J24&gt;=0,M24&lt;=0,N24&gt;=0,O24&gt;=0,P24&lt;=0,Q24&gt;=0),AND(J24&gt;=0,M24&lt;=0,N24&gt;=0,O24&lt;=0,P24&gt;=0,Q24&gt;=0),AND(J24&gt;=0,M24&lt;=0,N24&lt;=0,O24&gt;=0,P24&gt;=0,Q24&gt;=0),AND(J24&gt;=0,M24&lt;=0,N24&lt;=0,O24&lt;=0,P24&gt;=0,Q24&gt;=0),AND(J24&gt;=0,M24&lt;=0,N24&lt;=0,P24&lt;=0,O24&gt;=0,Q24&gt;=0),AND(J24&gt;=0,M24&lt;=0,N24&lt;=0,Q24&lt;=0,O24&gt;=0,P24&gt;=0),AND(J24&gt;=0,M24&lt;=0,O24&lt;=0,P24&lt;=0,N24&gt;=0,Q24&gt;=0),AND(J24&gt;=0,M24&lt;=0,O24&lt;=0,Q24&lt;=0,N24&gt;=0,P24&gt;=0)),J24+K24+M24,IF(AND(J24&lt;=0,M24&gt;=0,K24&gt;=J24),J24+K24,IF(OR(AND(J24&gt;=0,M24&lt;=0,N24&lt;=0,O24&lt;=0,P24&lt;=0,Q24&lt;=0,M25&gt;=0,N25&gt;=0,O25&gt;=0,P25&gt;=0,Q25&gt;=0),AND(J24&gt;=0,M24&lt;=0,N24&lt;=0,O24&lt;=0,P24&lt;=0,Q24&lt;=0,(M25+N25+O25+P25+Q25)&gt;0)),J24+K24,IF(OR(AND(J24&gt;=0,M24&lt;=0,N24&lt;=0,O24&lt;=0,P24&lt;=0,Q24&lt;=0,M25&lt;=0,N25&lt;=0,O25&lt;=0,P25&lt;=0,Q25&lt;=0),AND(J24&gt;=0,M24&lt;=0,N24&lt;=0,O24&lt;=0,P24&lt;=0,Q24&lt;=0,(M25+N25+O25+P25+Q25)&lt;=0)),J24+K24+M25+N25+O25+P25+Q25,IF(AND(J24&lt;=0,K24&gt;=0,M24&lt;=0,N24&lt;=0,O24&lt;=0,P24&lt;=0,Q24&lt;=0,(M25+N25+O25+P25+Q25)&gt;=0),J24+K24,0))))))</f>
        <v>0</v>
      </c>
      <c r="S24" s="171">
        <v>50</v>
      </c>
      <c r="T24" s="158">
        <f>(IF(AND(F24&lt;=D24,R24&lt;=0),0,IF(AND(F24&lt;=D24,R24&gt;0),0,IF(AND((F24-R24/2)&lt;D24,R24&gt;0),F24-D24,IF(AND(F24&gt;0,R24&gt;0),R24/100*S24,0)))))*C24%</f>
        <v>0</v>
      </c>
      <c r="U24" s="160">
        <f>IF(AND(F24&lt;D24,R24&gt;0),50.1,IF(AND(F24&lt;D24,Sheet4!C45&lt;Sheet4!C37,R24&lt;=0),43.3,IF(AND(F24&gt;D24,R24&lt;=0),0,1)))</f>
        <v>1</v>
      </c>
    </row>
    <row r="25" spans="1:27" s="12" customFormat="1" ht="14.25" customHeight="1" x14ac:dyDescent="0.25">
      <c r="A25" s="172"/>
      <c r="B25" s="173"/>
      <c r="C25" s="174"/>
      <c r="D25" s="158"/>
      <c r="E25" s="175"/>
      <c r="F25" s="158"/>
      <c r="G25" s="158"/>
      <c r="H25" s="158"/>
      <c r="I25" s="161"/>
      <c r="J25" s="158"/>
      <c r="K25" s="158"/>
      <c r="L25" s="158"/>
      <c r="M25" s="8">
        <f>Sheet4!C100</f>
        <v>0</v>
      </c>
      <c r="N25" s="15"/>
      <c r="O25" s="15"/>
      <c r="P25" s="15"/>
      <c r="Q25" s="15"/>
      <c r="R25" s="154"/>
      <c r="S25" s="171"/>
      <c r="T25" s="158"/>
      <c r="U25" s="160"/>
    </row>
    <row r="26" spans="1:27" s="12" customFormat="1" ht="14.25" customHeight="1" x14ac:dyDescent="0.25">
      <c r="A26" s="172">
        <v>5</v>
      </c>
      <c r="B26" s="173" t="s">
        <v>20</v>
      </c>
      <c r="C26" s="174"/>
      <c r="D26" s="158">
        <f>Sheet5!D37</f>
        <v>0</v>
      </c>
      <c r="E26" s="175"/>
      <c r="F26" s="158">
        <f>Sheet5!D45</f>
        <v>0</v>
      </c>
      <c r="G26" s="158">
        <f>Sheet5!D77</f>
        <v>0</v>
      </c>
      <c r="H26" s="158">
        <f>Sheet5!D98</f>
        <v>0</v>
      </c>
      <c r="I26" s="161">
        <f>Sheet5!D99</f>
        <v>0</v>
      </c>
      <c r="J26" s="158">
        <f>Sheet5!D100</f>
        <v>0</v>
      </c>
      <c r="K26" s="158">
        <f>Sheet5!O123</f>
        <v>0</v>
      </c>
      <c r="L26" s="158">
        <f>Sheet5!D40</f>
        <v>0</v>
      </c>
      <c r="M26" s="8">
        <f>Sheet5!C40</f>
        <v>0</v>
      </c>
      <c r="N26" s="15"/>
      <c r="O26" s="15"/>
      <c r="P26" s="15"/>
      <c r="Q26" s="15"/>
      <c r="R26" s="154">
        <f t="shared" ref="R26" si="2">IF(AND(J26&gt;=0,M26&gt;=0),J26+K26,IF(OR(AND(J26&gt;=0,M26&lt;=0,N26&lt;=0,O26&lt;=0,P26&lt;=0,Q26&gt;=0),AND(J26&gt;=0,M26&lt;=0,N26&lt;=0,O26&lt;=0,P26&gt;=0,Q26&lt;=0),AND(J26&gt;=0,M26&lt;=0,N26&lt;=0,O26&gt;=0,P26&lt;=0,Q26&lt;=0),AND(J26&gt;=0,M26&lt;=0,N26&gt;=0,O26&lt;=0,P26&lt;=0,Q26&lt;=0),AND(J26&gt;=0,M26&lt;=0,N26&gt;=0,O26&gt;=0,P26&gt;=0,Q26&gt;=0),AND(J26&gt;=0,M26&lt;=0,N26&gt;=0,O26&gt;=0,P26&gt;=0,Q26&lt;=0),AND(J26&gt;=0,M26&lt;=0,N26&gt;=0,O26&gt;=0,P26&lt;=0,Q26&gt;=0),AND(J26&gt;=0,M26&lt;=0,N26&gt;=0,O26&lt;=0,P26&gt;=0,Q26&gt;=0),AND(J26&gt;=0,M26&lt;=0,N26&lt;=0,O26&gt;=0,P26&gt;=0,Q26&gt;=0),AND(J26&gt;=0,M26&lt;=0,N26&lt;=0,O26&lt;=0,P26&gt;=0,Q26&gt;=0),AND(J26&gt;=0,M26&lt;=0,N26&lt;=0,P26&lt;=0,O26&gt;=0,Q26&gt;=0),AND(J26&gt;=0,M26&lt;=0,N26&lt;=0,Q26&lt;=0,O26&gt;=0,P26&gt;=0),AND(J26&gt;=0,M26&lt;=0,O26&lt;=0,P26&lt;=0,N26&gt;=0,Q26&gt;=0),AND(J26&gt;=0,M26&lt;=0,O26&lt;=0,Q26&lt;=0,N26&gt;=0,P26&gt;=0)),J26+K26+M26,IF(AND(J26&lt;=0,M26&gt;=0,K26&gt;=J26),J26+K26,IF(OR(AND(J26&gt;=0,M26&lt;=0,N26&lt;=0,O26&lt;=0,P26&lt;=0,Q26&lt;=0,M27&gt;=0,N27&gt;=0,O27&gt;=0,P27&gt;=0,Q27&gt;=0),AND(J26&gt;=0,M26&lt;=0,N26&lt;=0,O26&lt;=0,P26&lt;=0,Q26&lt;=0,(M27+N27+O27+P27+Q27)&gt;0)),J26+K26,IF(OR(AND(J26&gt;=0,M26&lt;=0,N26&lt;=0,O26&lt;=0,P26&lt;=0,Q26&lt;=0,M27&lt;=0,N27&lt;=0,O27&lt;=0,P27&lt;=0,Q27&lt;=0),AND(J26&gt;=0,M26&lt;=0,N26&lt;=0,O26&lt;=0,P26&lt;=0,Q26&lt;=0,(M27+N27+O27+P27+Q27)&lt;=0)),J26+K26+M27+N27+O27+P27+Q27,IF(AND(J26&lt;=0,K26&gt;=0,M26&lt;=0,N26&lt;=0,O26&lt;=0,P26&lt;=0,Q26&lt;=0,(M27+N27+O27+P27+Q27)&gt;=0),J26+K26,0))))))</f>
        <v>0</v>
      </c>
      <c r="S26" s="171">
        <v>50</v>
      </c>
      <c r="T26" s="158">
        <f>(IF(AND(F26&lt;=D26,R26&lt;=0),0,IF(AND(F26&lt;=D26,R26&gt;0),0,IF(AND((F26-R26/2)&lt;D26,R26&gt;0),F26-D26,IF(AND(F26&gt;0,R26&gt;0),R26/100*S26,0)))))*C26%</f>
        <v>0</v>
      </c>
      <c r="U26" s="160">
        <f>IF(AND(F26&lt;D26,R26&gt;0),50.1,IF(AND(F26&lt;D26,Sheet5!C45&lt;Sheet5!C37,R26&lt;=0),43.3,IF(AND(F26&gt;D26,R26&lt;=0),0,1)))</f>
        <v>1</v>
      </c>
    </row>
    <row r="27" spans="1:27" s="12" customFormat="1" ht="14.25" customHeight="1" x14ac:dyDescent="0.25">
      <c r="A27" s="172"/>
      <c r="B27" s="173"/>
      <c r="C27" s="174"/>
      <c r="D27" s="158"/>
      <c r="E27" s="175"/>
      <c r="F27" s="158"/>
      <c r="G27" s="158"/>
      <c r="H27" s="158"/>
      <c r="I27" s="161"/>
      <c r="J27" s="158"/>
      <c r="K27" s="158"/>
      <c r="L27" s="158"/>
      <c r="M27" s="8">
        <f>Sheet5!C100</f>
        <v>0</v>
      </c>
      <c r="N27" s="15"/>
      <c r="O27" s="15"/>
      <c r="P27" s="15"/>
      <c r="Q27" s="15"/>
      <c r="R27" s="154"/>
      <c r="S27" s="171"/>
      <c r="T27" s="158"/>
      <c r="U27" s="160"/>
    </row>
    <row r="28" spans="1:27" s="12" customFormat="1" ht="12.75" customHeight="1" x14ac:dyDescent="0.25">
      <c r="A28" s="172">
        <v>6</v>
      </c>
      <c r="B28" s="173" t="s">
        <v>20</v>
      </c>
      <c r="C28" s="174"/>
      <c r="D28" s="158">
        <f>Sheet6!D37</f>
        <v>0</v>
      </c>
      <c r="E28" s="175"/>
      <c r="F28" s="158">
        <f>Sheet6!D45</f>
        <v>0</v>
      </c>
      <c r="G28" s="158">
        <f>Sheet6!D77</f>
        <v>0</v>
      </c>
      <c r="H28" s="158">
        <f>Sheet6!D98</f>
        <v>0</v>
      </c>
      <c r="I28" s="161">
        <f>Sheet6!D99</f>
        <v>0</v>
      </c>
      <c r="J28" s="158">
        <f>Sheet6!D100</f>
        <v>0</v>
      </c>
      <c r="K28" s="158">
        <f>Sheet6!O123</f>
        <v>0</v>
      </c>
      <c r="L28" s="158">
        <f>Sheet6!D40</f>
        <v>0</v>
      </c>
      <c r="M28" s="8">
        <f>Sheet6!C40</f>
        <v>0</v>
      </c>
      <c r="N28" s="15"/>
      <c r="O28" s="15"/>
      <c r="P28" s="15"/>
      <c r="Q28" s="15"/>
      <c r="R28" s="154">
        <f t="shared" ref="R28" si="3">IF(AND(J28&gt;=0,M28&gt;=0),J28+K28,IF(OR(AND(J28&gt;=0,M28&lt;=0,N28&lt;=0,O28&lt;=0,P28&lt;=0,Q28&gt;=0),AND(J28&gt;=0,M28&lt;=0,N28&lt;=0,O28&lt;=0,P28&gt;=0,Q28&lt;=0),AND(J28&gt;=0,M28&lt;=0,N28&lt;=0,O28&gt;=0,P28&lt;=0,Q28&lt;=0),AND(J28&gt;=0,M28&lt;=0,N28&gt;=0,O28&lt;=0,P28&lt;=0,Q28&lt;=0),AND(J28&gt;=0,M28&lt;=0,N28&gt;=0,O28&gt;=0,P28&gt;=0,Q28&gt;=0),AND(J28&gt;=0,M28&lt;=0,N28&gt;=0,O28&gt;=0,P28&gt;=0,Q28&lt;=0),AND(J28&gt;=0,M28&lt;=0,N28&gt;=0,O28&gt;=0,P28&lt;=0,Q28&gt;=0),AND(J28&gt;=0,M28&lt;=0,N28&gt;=0,O28&lt;=0,P28&gt;=0,Q28&gt;=0),AND(J28&gt;=0,M28&lt;=0,N28&lt;=0,O28&gt;=0,P28&gt;=0,Q28&gt;=0),AND(J28&gt;=0,M28&lt;=0,N28&lt;=0,O28&lt;=0,P28&gt;=0,Q28&gt;=0),AND(J28&gt;=0,M28&lt;=0,N28&lt;=0,P28&lt;=0,O28&gt;=0,Q28&gt;=0),AND(J28&gt;=0,M28&lt;=0,N28&lt;=0,Q28&lt;=0,O28&gt;=0,P28&gt;=0),AND(J28&gt;=0,M28&lt;=0,O28&lt;=0,P28&lt;=0,N28&gt;=0,Q28&gt;=0),AND(J28&gt;=0,M28&lt;=0,O28&lt;=0,Q28&lt;=0,N28&gt;=0,P28&gt;=0)),J28+K28+M28,IF(AND(J28&lt;=0,M28&gt;=0,K28&gt;=J28),J28+K28,IF(OR(AND(J28&gt;=0,M28&lt;=0,N28&lt;=0,O28&lt;=0,P28&lt;=0,Q28&lt;=0,M29&gt;=0,N29&gt;=0,O29&gt;=0,P29&gt;=0,Q29&gt;=0),AND(J28&gt;=0,M28&lt;=0,N28&lt;=0,O28&lt;=0,P28&lt;=0,Q28&lt;=0,(M29+N29+O29+P29+Q29)&gt;0)),J28+K28,IF(OR(AND(J28&gt;=0,M28&lt;=0,N28&lt;=0,O28&lt;=0,P28&lt;=0,Q28&lt;=0,M29&lt;=0,N29&lt;=0,O29&lt;=0,P29&lt;=0,Q29&lt;=0),AND(J28&gt;=0,M28&lt;=0,N28&lt;=0,O28&lt;=0,P28&lt;=0,Q28&lt;=0,(M29+N29+O29+P29+Q29)&lt;=0)),J28+K28+M29+N29+O29+P29+Q29,IF(AND(J28&lt;=0,K28&gt;=0,M28&lt;=0,N28&lt;=0,O28&lt;=0,P28&lt;=0,Q28&lt;=0,(M29+N29+O29+P29+Q29)&gt;=0),J28+K28,0))))))</f>
        <v>0</v>
      </c>
      <c r="S28" s="171">
        <v>50</v>
      </c>
      <c r="T28" s="158">
        <f>(IF(AND(F28&lt;=D28,R28&lt;=0),0,IF(AND(F28&lt;=D28,R28&gt;0),0,IF(AND((F28-R28/2)&lt;D28,R28&gt;0),F28-D28,IF(AND(F28&gt;0,R28&gt;0),R28/100*S28,0)))))*C28%</f>
        <v>0</v>
      </c>
      <c r="U28" s="160">
        <f>IF(AND(F28&lt;D28,R28&gt;0),50.1,IF(AND(F28&lt;D28,Sheet6!C45&lt;Sheet6!C37,R28&lt;=0),43.3,IF(AND(F28&gt;D28,R28&lt;=0),0,1)))</f>
        <v>1</v>
      </c>
    </row>
    <row r="29" spans="1:27" s="12" customFormat="1" ht="14.25" customHeight="1" x14ac:dyDescent="0.25">
      <c r="A29" s="172"/>
      <c r="B29" s="173"/>
      <c r="C29" s="174"/>
      <c r="D29" s="158"/>
      <c r="E29" s="175"/>
      <c r="F29" s="158"/>
      <c r="G29" s="158"/>
      <c r="H29" s="158"/>
      <c r="I29" s="161"/>
      <c r="J29" s="158"/>
      <c r="K29" s="158"/>
      <c r="L29" s="158"/>
      <c r="M29" s="8">
        <f>Sheet6!C100</f>
        <v>0</v>
      </c>
      <c r="N29" s="15"/>
      <c r="O29" s="15"/>
      <c r="P29" s="15"/>
      <c r="Q29" s="15"/>
      <c r="R29" s="154"/>
      <c r="S29" s="171"/>
      <c r="T29" s="158"/>
      <c r="U29" s="160"/>
    </row>
    <row r="30" spans="1:27" s="12" customFormat="1" ht="14.25" customHeight="1" x14ac:dyDescent="0.25">
      <c r="A30" s="172">
        <v>7</v>
      </c>
      <c r="B30" s="173" t="s">
        <v>20</v>
      </c>
      <c r="C30" s="174"/>
      <c r="D30" s="158">
        <f>Sheet7!D37</f>
        <v>0</v>
      </c>
      <c r="E30" s="175"/>
      <c r="F30" s="158">
        <f>Sheet7!D45</f>
        <v>0</v>
      </c>
      <c r="G30" s="158">
        <f>Sheet7!D77</f>
        <v>0</v>
      </c>
      <c r="H30" s="158">
        <f>Sheet7!D98</f>
        <v>0</v>
      </c>
      <c r="I30" s="161">
        <f>Sheet7!D99</f>
        <v>0</v>
      </c>
      <c r="J30" s="158">
        <f>Sheet7!D100</f>
        <v>0</v>
      </c>
      <c r="K30" s="158">
        <f>Sheet7!O123</f>
        <v>0</v>
      </c>
      <c r="L30" s="158">
        <f>Sheet7!D40</f>
        <v>0</v>
      </c>
      <c r="M30" s="8">
        <f>Sheet7!C40</f>
        <v>0</v>
      </c>
      <c r="N30" s="15"/>
      <c r="O30" s="15"/>
      <c r="P30" s="15"/>
      <c r="Q30" s="15"/>
      <c r="R30" s="154">
        <f t="shared" ref="R30" si="4">IF(AND(J30&gt;=0,M30&gt;=0),J30+K30,IF(OR(AND(J30&gt;=0,M30&lt;=0,N30&lt;=0,O30&lt;=0,P30&lt;=0,Q30&gt;=0),AND(J30&gt;=0,M30&lt;=0,N30&lt;=0,O30&lt;=0,P30&gt;=0,Q30&lt;=0),AND(J30&gt;=0,M30&lt;=0,N30&lt;=0,O30&gt;=0,P30&lt;=0,Q30&lt;=0),AND(J30&gt;=0,M30&lt;=0,N30&gt;=0,O30&lt;=0,P30&lt;=0,Q30&lt;=0),AND(J30&gt;=0,M30&lt;=0,N30&gt;=0,O30&gt;=0,P30&gt;=0,Q30&gt;=0),AND(J30&gt;=0,M30&lt;=0,N30&gt;=0,O30&gt;=0,P30&gt;=0,Q30&lt;=0),AND(J30&gt;=0,M30&lt;=0,N30&gt;=0,O30&gt;=0,P30&lt;=0,Q30&gt;=0),AND(J30&gt;=0,M30&lt;=0,N30&gt;=0,O30&lt;=0,P30&gt;=0,Q30&gt;=0),AND(J30&gt;=0,M30&lt;=0,N30&lt;=0,O30&gt;=0,P30&gt;=0,Q30&gt;=0),AND(J30&gt;=0,M30&lt;=0,N30&lt;=0,O30&lt;=0,P30&gt;=0,Q30&gt;=0),AND(J30&gt;=0,M30&lt;=0,N30&lt;=0,P30&lt;=0,O30&gt;=0,Q30&gt;=0),AND(J30&gt;=0,M30&lt;=0,N30&lt;=0,Q30&lt;=0,O30&gt;=0,P30&gt;=0),AND(J30&gt;=0,M30&lt;=0,O30&lt;=0,P30&lt;=0,N30&gt;=0,Q30&gt;=0),AND(J30&gt;=0,M30&lt;=0,O30&lt;=0,Q30&lt;=0,N30&gt;=0,P30&gt;=0)),J30+K30+M30,IF(AND(J30&lt;=0,M30&gt;=0,K30&gt;=J30),J30+K30,IF(OR(AND(J30&gt;=0,M30&lt;=0,N30&lt;=0,O30&lt;=0,P30&lt;=0,Q30&lt;=0,M31&gt;=0,N31&gt;=0,O31&gt;=0,P31&gt;=0,Q31&gt;=0),AND(J30&gt;=0,M30&lt;=0,N30&lt;=0,O30&lt;=0,P30&lt;=0,Q30&lt;=0,(M31+N31+O31+P31+Q31)&gt;0)),J30+K30,IF(OR(AND(J30&gt;=0,M30&lt;=0,N30&lt;=0,O30&lt;=0,P30&lt;=0,Q30&lt;=0,M31&lt;=0,N31&lt;=0,O31&lt;=0,P31&lt;=0,Q31&lt;=0),AND(J30&gt;=0,M30&lt;=0,N30&lt;=0,O30&lt;=0,P30&lt;=0,Q30&lt;=0,(M31+N31+O31+P31+Q31)&lt;=0)),J30+K30+M31+N31+O31+P31+Q31,IF(AND(J30&lt;=0,K30&gt;=0,M30&lt;=0,N30&lt;=0,O30&lt;=0,P30&lt;=0,Q30&lt;=0,(M31+N31+O31+P31+Q31)&gt;=0),J30+K30,0))))))</f>
        <v>0</v>
      </c>
      <c r="S30" s="171">
        <v>50</v>
      </c>
      <c r="T30" s="158">
        <f>(IF(AND(F30&lt;=D30,R30&lt;=0),0,IF(AND(F30&lt;=D30,R30&gt;0),0,IF(AND((F30-R30/2)&lt;D30,R30&gt;0),F30-D30,IF(AND(F30&gt;0,R30&gt;0),R30/100*S30,0)))))*C30%</f>
        <v>0</v>
      </c>
      <c r="U30" s="160">
        <f>IF(AND(F30&lt;D30,R30&gt;0),50.1,IF(AND(F30&lt;D30,Sheet7!C45&lt;Sheet7!C37,R30&lt;=0),43.3,IF(AND(F30&gt;D30,R30&lt;=0),0,1)))</f>
        <v>1</v>
      </c>
    </row>
    <row r="31" spans="1:27" s="12" customFormat="1" ht="14.25" customHeight="1" x14ac:dyDescent="0.25">
      <c r="A31" s="172"/>
      <c r="B31" s="173"/>
      <c r="C31" s="174"/>
      <c r="D31" s="158"/>
      <c r="E31" s="175"/>
      <c r="F31" s="158"/>
      <c r="G31" s="158"/>
      <c r="H31" s="158"/>
      <c r="I31" s="161"/>
      <c r="J31" s="158"/>
      <c r="K31" s="158"/>
      <c r="L31" s="158"/>
      <c r="M31" s="8">
        <f>Sheet7!C100</f>
        <v>0</v>
      </c>
      <c r="N31" s="15"/>
      <c r="O31" s="15"/>
      <c r="P31" s="15"/>
      <c r="Q31" s="15"/>
      <c r="R31" s="154"/>
      <c r="S31" s="171"/>
      <c r="T31" s="158"/>
      <c r="U31" s="160"/>
    </row>
    <row r="32" spans="1:27" s="12" customFormat="1" ht="14.25" customHeight="1" x14ac:dyDescent="0.25">
      <c r="A32" s="172">
        <v>8</v>
      </c>
      <c r="B32" s="173" t="s">
        <v>20</v>
      </c>
      <c r="C32" s="174"/>
      <c r="D32" s="158">
        <f>Sheet8!D37</f>
        <v>0</v>
      </c>
      <c r="E32" s="175"/>
      <c r="F32" s="158">
        <f>Sheet8!D45</f>
        <v>0</v>
      </c>
      <c r="G32" s="158">
        <f>Sheet8!D77</f>
        <v>0</v>
      </c>
      <c r="H32" s="158">
        <f>Sheet8!D98</f>
        <v>0</v>
      </c>
      <c r="I32" s="161">
        <f>Sheet8!D99</f>
        <v>0</v>
      </c>
      <c r="J32" s="158">
        <f>Sheet8!D100</f>
        <v>0</v>
      </c>
      <c r="K32" s="158">
        <f>Sheet8!O123</f>
        <v>0</v>
      </c>
      <c r="L32" s="158">
        <f>Sheet8!D40</f>
        <v>0</v>
      </c>
      <c r="M32" s="8">
        <f>Sheet8!C40</f>
        <v>0</v>
      </c>
      <c r="N32" s="15"/>
      <c r="O32" s="15"/>
      <c r="P32" s="15"/>
      <c r="Q32" s="15"/>
      <c r="R32" s="154">
        <f t="shared" ref="R32" si="5">IF(AND(J32&gt;=0,M32&gt;=0),J32+K32,IF(OR(AND(J32&gt;=0,M32&lt;=0,N32&lt;=0,O32&lt;=0,P32&lt;=0,Q32&gt;=0),AND(J32&gt;=0,M32&lt;=0,N32&lt;=0,O32&lt;=0,P32&gt;=0,Q32&lt;=0),AND(J32&gt;=0,M32&lt;=0,N32&lt;=0,O32&gt;=0,P32&lt;=0,Q32&lt;=0),AND(J32&gt;=0,M32&lt;=0,N32&gt;=0,O32&lt;=0,P32&lt;=0,Q32&lt;=0),AND(J32&gt;=0,M32&lt;=0,N32&gt;=0,O32&gt;=0,P32&gt;=0,Q32&gt;=0),AND(J32&gt;=0,M32&lt;=0,N32&gt;=0,O32&gt;=0,P32&gt;=0,Q32&lt;=0),AND(J32&gt;=0,M32&lt;=0,N32&gt;=0,O32&gt;=0,P32&lt;=0,Q32&gt;=0),AND(J32&gt;=0,M32&lt;=0,N32&gt;=0,O32&lt;=0,P32&gt;=0,Q32&gt;=0),AND(J32&gt;=0,M32&lt;=0,N32&lt;=0,O32&gt;=0,P32&gt;=0,Q32&gt;=0),AND(J32&gt;=0,M32&lt;=0,N32&lt;=0,O32&lt;=0,P32&gt;=0,Q32&gt;=0),AND(J32&gt;=0,M32&lt;=0,N32&lt;=0,P32&lt;=0,O32&gt;=0,Q32&gt;=0),AND(J32&gt;=0,M32&lt;=0,N32&lt;=0,Q32&lt;=0,O32&gt;=0,P32&gt;=0),AND(J32&gt;=0,M32&lt;=0,O32&lt;=0,P32&lt;=0,N32&gt;=0,Q32&gt;=0),AND(J32&gt;=0,M32&lt;=0,O32&lt;=0,Q32&lt;=0,N32&gt;=0,P32&gt;=0)),J32+K32+M32,IF(AND(J32&lt;=0,M32&gt;=0,K32&gt;=J32),J32+K32,IF(OR(AND(J32&gt;=0,M32&lt;=0,N32&lt;=0,O32&lt;=0,P32&lt;=0,Q32&lt;=0,M33&gt;=0,N33&gt;=0,O33&gt;=0,P33&gt;=0,Q33&gt;=0),AND(J32&gt;=0,M32&lt;=0,N32&lt;=0,O32&lt;=0,P32&lt;=0,Q32&lt;=0,(M33+N33+O33+P33+Q33)&gt;0)),J32+K32,IF(OR(AND(J32&gt;=0,M32&lt;=0,N32&lt;=0,O32&lt;=0,P32&lt;=0,Q32&lt;=0,M33&lt;=0,N33&lt;=0,O33&lt;=0,P33&lt;=0,Q33&lt;=0),AND(J32&gt;=0,M32&lt;=0,N32&lt;=0,O32&lt;=0,P32&lt;=0,Q32&lt;=0,(M33+N33+O33+P33+Q33)&lt;=0)),J32+K32+M33+N33+O33+P33+Q33,IF(AND(J32&lt;=0,K32&gt;=0,M32&lt;=0,N32&lt;=0,O32&lt;=0,P32&lt;=0,Q32&lt;=0,(M33+N33+O33+P33+Q33)&gt;=0),J32+K32,0))))))</f>
        <v>0</v>
      </c>
      <c r="S32" s="171">
        <v>50</v>
      </c>
      <c r="T32" s="158">
        <f>(IF(AND(F32&lt;=D32,R32&lt;=0),0,IF(AND(F32&lt;=D32,R32&gt;0),0,IF(AND((F32-R32/2)&lt;D32,R32&gt;0),F32-D32,IF(AND(F32&gt;0,R32&gt;0),R32/100*S32,0)))))*C32%</f>
        <v>0</v>
      </c>
      <c r="U32" s="160">
        <f>IF(AND(F32&lt;D32,R32&gt;0),50.1,IF(AND(F32&lt;D32,Sheet8!C45&lt;Sheet8!C37,R32&lt;=0),43.3,IF(AND(F32&gt;D32,R32&lt;=0),0,1)))</f>
        <v>1</v>
      </c>
    </row>
    <row r="33" spans="1:21" s="12" customFormat="1" ht="13.5" customHeight="1" x14ac:dyDescent="0.25">
      <c r="A33" s="172"/>
      <c r="B33" s="173"/>
      <c r="C33" s="174"/>
      <c r="D33" s="158"/>
      <c r="E33" s="175"/>
      <c r="F33" s="158"/>
      <c r="G33" s="158"/>
      <c r="H33" s="158"/>
      <c r="I33" s="161"/>
      <c r="J33" s="158"/>
      <c r="K33" s="158"/>
      <c r="L33" s="158"/>
      <c r="M33" s="8">
        <f>Sheet8!C100</f>
        <v>0</v>
      </c>
      <c r="N33" s="15"/>
      <c r="O33" s="15"/>
      <c r="P33" s="15"/>
      <c r="Q33" s="15"/>
      <c r="R33" s="154"/>
      <c r="S33" s="171"/>
      <c r="T33" s="158"/>
      <c r="U33" s="160"/>
    </row>
    <row r="34" spans="1:21" ht="14.25" customHeight="1" x14ac:dyDescent="0.25">
      <c r="A34" s="163">
        <v>9</v>
      </c>
      <c r="B34" s="165" t="s">
        <v>20</v>
      </c>
      <c r="C34" s="167"/>
      <c r="D34" s="152">
        <f>Sheet9!D37</f>
        <v>0</v>
      </c>
      <c r="E34" s="169"/>
      <c r="F34" s="152">
        <f>Sheet9!D45</f>
        <v>0</v>
      </c>
      <c r="G34" s="152">
        <f>Sheet9!D77</f>
        <v>0</v>
      </c>
      <c r="H34" s="152">
        <f>Sheet9!D98</f>
        <v>0</v>
      </c>
      <c r="I34" s="161">
        <f>Sheet9!D99</f>
        <v>0</v>
      </c>
      <c r="J34" s="152">
        <f>Sheet9!D100</f>
        <v>0</v>
      </c>
      <c r="K34" s="152">
        <f>Sheet9!O123</f>
        <v>0</v>
      </c>
      <c r="L34" s="152">
        <f>Sheet9!D40</f>
        <v>0</v>
      </c>
      <c r="M34" s="16">
        <f>Sheet9!C40</f>
        <v>0</v>
      </c>
      <c r="N34" s="15"/>
      <c r="O34" s="15"/>
      <c r="P34" s="15"/>
      <c r="Q34" s="15"/>
      <c r="R34" s="154">
        <f t="shared" ref="R34" si="6">IF(AND(J34&gt;=0,M34&gt;=0),J34+K34,IF(OR(AND(J34&gt;=0,M34&lt;=0,N34&lt;=0,O34&lt;=0,P34&lt;=0,Q34&gt;=0),AND(J34&gt;=0,M34&lt;=0,N34&lt;=0,O34&lt;=0,P34&gt;=0,Q34&lt;=0),AND(J34&gt;=0,M34&lt;=0,N34&lt;=0,O34&gt;=0,P34&lt;=0,Q34&lt;=0),AND(J34&gt;=0,M34&lt;=0,N34&gt;=0,O34&lt;=0,P34&lt;=0,Q34&lt;=0),AND(J34&gt;=0,M34&lt;=0,N34&gt;=0,O34&gt;=0,P34&gt;=0,Q34&gt;=0),AND(J34&gt;=0,M34&lt;=0,N34&gt;=0,O34&gt;=0,P34&gt;=0,Q34&lt;=0),AND(J34&gt;=0,M34&lt;=0,N34&gt;=0,O34&gt;=0,P34&lt;=0,Q34&gt;=0),AND(J34&gt;=0,M34&lt;=0,N34&gt;=0,O34&lt;=0,P34&gt;=0,Q34&gt;=0),AND(J34&gt;=0,M34&lt;=0,N34&lt;=0,O34&gt;=0,P34&gt;=0,Q34&gt;=0),AND(J34&gt;=0,M34&lt;=0,N34&lt;=0,O34&lt;=0,P34&gt;=0,Q34&gt;=0),AND(J34&gt;=0,M34&lt;=0,N34&lt;=0,P34&lt;=0,O34&gt;=0,Q34&gt;=0),AND(J34&gt;=0,M34&lt;=0,N34&lt;=0,Q34&lt;=0,O34&gt;=0,P34&gt;=0),AND(J34&gt;=0,M34&lt;=0,O34&lt;=0,P34&lt;=0,N34&gt;=0,Q34&gt;=0),AND(J34&gt;=0,M34&lt;=0,O34&lt;=0,Q34&lt;=0,N34&gt;=0,P34&gt;=0)),J34+K34+M34,IF(AND(J34&lt;=0,M34&gt;=0,K34&gt;=J34),J34+K34,IF(OR(AND(J34&gt;=0,M34&lt;=0,N34&lt;=0,O34&lt;=0,P34&lt;=0,Q34&lt;=0,M35&gt;=0,N35&gt;=0,O35&gt;=0,P35&gt;=0,Q35&gt;=0),AND(J34&gt;=0,M34&lt;=0,N34&lt;=0,O34&lt;=0,P34&lt;=0,Q34&lt;=0,(M35+N35+O35+P35+Q35)&gt;0)),J34+K34,IF(OR(AND(J34&gt;=0,M34&lt;=0,N34&lt;=0,O34&lt;=0,P34&lt;=0,Q34&lt;=0,M35&lt;=0,N35&lt;=0,O35&lt;=0,P35&lt;=0,Q35&lt;=0),AND(J34&gt;=0,M34&lt;=0,N34&lt;=0,O34&lt;=0,P34&lt;=0,Q34&lt;=0,(M35+N35+O35+P35+Q35)&lt;=0)),J34+K34+M35+N35+O35+P35+Q35,IF(AND(J34&lt;=0,K34&gt;=0,M34&lt;=0,N34&lt;=0,O34&lt;=0,P34&lt;=0,Q34&lt;=0,(M35+N35+O35+P35+Q35)&gt;=0),J34+K34,0))))))</f>
        <v>0</v>
      </c>
      <c r="S34" s="156">
        <v>50</v>
      </c>
      <c r="T34" s="158">
        <f>(IF(AND(F34&lt;=D34,R34&lt;=0),0,IF(AND(F34&lt;=D34,R34&gt;0),0,IF(AND((F34-R34/2)&lt;D34,R34&gt;0),F34-D34,IF(AND(F34&gt;0,R34&gt;0),R34/100*S34,0)))))*C34%</f>
        <v>0</v>
      </c>
      <c r="U34" s="160">
        <f>IF(AND(F34&lt;D34,R34&gt;0),50.1,IF(AND(F34&lt;D34,Sheet9!C45&lt;Sheet9!C37,R34&lt;=0),43.3,IF(AND(F34&gt;D34,R34&lt;=0),0,1)))</f>
        <v>1</v>
      </c>
    </row>
    <row r="35" spans="1:21" ht="14.25" customHeight="1" x14ac:dyDescent="0.25">
      <c r="A35" s="163"/>
      <c r="B35" s="165"/>
      <c r="C35" s="167"/>
      <c r="D35" s="152"/>
      <c r="E35" s="169"/>
      <c r="F35" s="152"/>
      <c r="G35" s="152"/>
      <c r="H35" s="152"/>
      <c r="I35" s="161"/>
      <c r="J35" s="152"/>
      <c r="K35" s="152"/>
      <c r="L35" s="152"/>
      <c r="M35" s="8">
        <f>Sheet9!C100</f>
        <v>0</v>
      </c>
      <c r="N35" s="15"/>
      <c r="O35" s="15"/>
      <c r="P35" s="15"/>
      <c r="Q35" s="15"/>
      <c r="R35" s="154"/>
      <c r="S35" s="156"/>
      <c r="T35" s="158"/>
      <c r="U35" s="160"/>
    </row>
    <row r="36" spans="1:21" ht="14.25" customHeight="1" x14ac:dyDescent="0.25">
      <c r="A36" s="163">
        <v>10</v>
      </c>
      <c r="B36" s="165" t="s">
        <v>20</v>
      </c>
      <c r="C36" s="167"/>
      <c r="D36" s="152">
        <f>Sheet10!D37</f>
        <v>0</v>
      </c>
      <c r="E36" s="169"/>
      <c r="F36" s="152">
        <f>Sheet10!D45</f>
        <v>0</v>
      </c>
      <c r="G36" s="152">
        <f>Sheet10!D77</f>
        <v>0</v>
      </c>
      <c r="H36" s="152">
        <f>Sheet10!D98</f>
        <v>0</v>
      </c>
      <c r="I36" s="161">
        <f>Sheet10!D99</f>
        <v>0</v>
      </c>
      <c r="J36" s="152">
        <f>Sheet10!D100</f>
        <v>0</v>
      </c>
      <c r="K36" s="152">
        <f>Sheet10!O123</f>
        <v>0</v>
      </c>
      <c r="L36" s="152">
        <f>Sheet10!D40</f>
        <v>0</v>
      </c>
      <c r="M36" s="16">
        <f>Sheet10!C40</f>
        <v>0</v>
      </c>
      <c r="N36" s="15"/>
      <c r="O36" s="15"/>
      <c r="P36" s="15"/>
      <c r="Q36" s="15"/>
      <c r="R36" s="154">
        <f t="shared" ref="R36" si="7">IF(AND(J36&gt;=0,M36&gt;=0),J36+K36,IF(OR(AND(J36&gt;=0,M36&lt;=0,N36&lt;=0,O36&lt;=0,P36&lt;=0,Q36&gt;=0),AND(J36&gt;=0,M36&lt;=0,N36&lt;=0,O36&lt;=0,P36&gt;=0,Q36&lt;=0),AND(J36&gt;=0,M36&lt;=0,N36&lt;=0,O36&gt;=0,P36&lt;=0,Q36&lt;=0),AND(J36&gt;=0,M36&lt;=0,N36&gt;=0,O36&lt;=0,P36&lt;=0,Q36&lt;=0),AND(J36&gt;=0,M36&lt;=0,N36&gt;=0,O36&gt;=0,P36&gt;=0,Q36&gt;=0),AND(J36&gt;=0,M36&lt;=0,N36&gt;=0,O36&gt;=0,P36&gt;=0,Q36&lt;=0),AND(J36&gt;=0,M36&lt;=0,N36&gt;=0,O36&gt;=0,P36&lt;=0,Q36&gt;=0),AND(J36&gt;=0,M36&lt;=0,N36&gt;=0,O36&lt;=0,P36&gt;=0,Q36&gt;=0),AND(J36&gt;=0,M36&lt;=0,N36&lt;=0,O36&gt;=0,P36&gt;=0,Q36&gt;=0),AND(J36&gt;=0,M36&lt;=0,N36&lt;=0,O36&lt;=0,P36&gt;=0,Q36&gt;=0),AND(J36&gt;=0,M36&lt;=0,N36&lt;=0,P36&lt;=0,O36&gt;=0,Q36&gt;=0),AND(J36&gt;=0,M36&lt;=0,N36&lt;=0,Q36&lt;=0,O36&gt;=0,P36&gt;=0),AND(J36&gt;=0,M36&lt;=0,O36&lt;=0,P36&lt;=0,N36&gt;=0,Q36&gt;=0),AND(J36&gt;=0,M36&lt;=0,O36&lt;=0,Q36&lt;=0,N36&gt;=0,P36&gt;=0)),J36+K36+M36,IF(AND(J36&lt;=0,M36&gt;=0,K36&gt;=J36),J36+K36,IF(OR(AND(J36&gt;=0,M36&lt;=0,N36&lt;=0,O36&lt;=0,P36&lt;=0,Q36&lt;=0,M37&gt;=0,N37&gt;=0,O37&gt;=0,P37&gt;=0,Q37&gt;=0),AND(J36&gt;=0,M36&lt;=0,N36&lt;=0,O36&lt;=0,P36&lt;=0,Q36&lt;=0,(M37+N37+O37+P37+Q37)&gt;0)),J36+K36,IF(OR(AND(J36&gt;=0,M36&lt;=0,N36&lt;=0,O36&lt;=0,P36&lt;=0,Q36&lt;=0,M37&lt;=0,N37&lt;=0,O37&lt;=0,P37&lt;=0,Q37&lt;=0),AND(J36&gt;=0,M36&lt;=0,N36&lt;=0,O36&lt;=0,P36&lt;=0,Q36&lt;=0,(M37+N37+O37+P37+Q37)&lt;=0)),J36+K36+M37+N37+O37+P37+Q37,IF(AND(J36&lt;=0,K36&gt;=0,M36&lt;=0,N36&lt;=0,O36&lt;=0,P36&lt;=0,Q36&lt;=0,(M37+N37+O37+P37+Q37)&gt;=0),J36+K36,0))))))</f>
        <v>0</v>
      </c>
      <c r="S36" s="156">
        <v>50</v>
      </c>
      <c r="T36" s="158">
        <f>(IF(AND(F36&lt;=D36,R36&lt;=0),0,IF(AND(F36&lt;=D36,R36&gt;0),0,IF(AND((F36-R36/2)&lt;D36,R36&gt;0),F36-D36,IF(AND(F36&gt;0,R36&gt;0),R36/100*S36,0)))))*C36%</f>
        <v>0</v>
      </c>
      <c r="U36" s="160">
        <f>IF(AND(F36&lt;D36,R36&gt;0),50.1,IF(AND(F36&lt;D36,Sheet10!C45&lt;Sheet10!C37,R36&lt;=0),43.3,IF(AND(F36&gt;D36,R36&lt;=0),0,1)))</f>
        <v>1</v>
      </c>
    </row>
    <row r="37" spans="1:21" ht="14.25" customHeight="1" x14ac:dyDescent="0.25">
      <c r="A37" s="163"/>
      <c r="B37" s="165"/>
      <c r="C37" s="167"/>
      <c r="D37" s="152"/>
      <c r="E37" s="169"/>
      <c r="F37" s="152"/>
      <c r="G37" s="152"/>
      <c r="H37" s="152"/>
      <c r="I37" s="161"/>
      <c r="J37" s="152"/>
      <c r="K37" s="152"/>
      <c r="L37" s="152"/>
      <c r="M37" s="8">
        <f>Sheet10!C100</f>
        <v>0</v>
      </c>
      <c r="N37" s="15"/>
      <c r="O37" s="15"/>
      <c r="P37" s="15"/>
      <c r="Q37" s="15"/>
      <c r="R37" s="154"/>
      <c r="S37" s="156"/>
      <c r="T37" s="158"/>
      <c r="U37" s="160"/>
    </row>
    <row r="38" spans="1:21" ht="14.25" customHeight="1" x14ac:dyDescent="0.25">
      <c r="A38" s="163">
        <v>11</v>
      </c>
      <c r="B38" s="165" t="s">
        <v>20</v>
      </c>
      <c r="C38" s="167"/>
      <c r="D38" s="152">
        <f>Sheet11!D37</f>
        <v>0</v>
      </c>
      <c r="E38" s="169"/>
      <c r="F38" s="152">
        <f>Sheet11!D45</f>
        <v>0</v>
      </c>
      <c r="G38" s="152">
        <f>Sheet11!D77</f>
        <v>0</v>
      </c>
      <c r="H38" s="152">
        <f>Sheet11!D98</f>
        <v>0</v>
      </c>
      <c r="I38" s="161">
        <f>Sheet11!D99</f>
        <v>0</v>
      </c>
      <c r="J38" s="152">
        <f>Sheet11!D100</f>
        <v>0</v>
      </c>
      <c r="K38" s="152">
        <f>Sheet11!O123</f>
        <v>0</v>
      </c>
      <c r="L38" s="152">
        <f>Sheet11!D40</f>
        <v>0</v>
      </c>
      <c r="M38" s="16">
        <f>Sheet11!C40</f>
        <v>0</v>
      </c>
      <c r="N38" s="15"/>
      <c r="O38" s="15"/>
      <c r="P38" s="15"/>
      <c r="Q38" s="15"/>
      <c r="R38" s="154">
        <f t="shared" ref="R38:R76" si="8">IF(AND(J38&gt;=0,M38&gt;=0),J38+K38,IF(OR(AND(J38&gt;=0,M38&lt;=0,N38&lt;=0,O38&lt;=0,P38&lt;=0,Q38&gt;=0),AND(J38&gt;=0,M38&lt;=0,N38&lt;=0,O38&lt;=0,P38&gt;=0,Q38&lt;=0),AND(J38&gt;=0,M38&lt;=0,N38&lt;=0,O38&gt;=0,P38&lt;=0,Q38&lt;=0),AND(J38&gt;=0,M38&lt;=0,N38&gt;=0,O38&lt;=0,P38&lt;=0,Q38&lt;=0),AND(J38&gt;=0,M38&lt;=0,N38&gt;=0,O38&gt;=0,P38&gt;=0,Q38&gt;=0),AND(J38&gt;=0,M38&lt;=0,N38&gt;=0,O38&gt;=0,P38&gt;=0,Q38&lt;=0),AND(J38&gt;=0,M38&lt;=0,N38&gt;=0,O38&gt;=0,P38&lt;=0,Q38&gt;=0),AND(J38&gt;=0,M38&lt;=0,N38&gt;=0,O38&lt;=0,P38&gt;=0,Q38&gt;=0),AND(J38&gt;=0,M38&lt;=0,N38&lt;=0,O38&gt;=0,P38&gt;=0,Q38&gt;=0),AND(J38&gt;=0,M38&lt;=0,N38&lt;=0,O38&lt;=0,P38&gt;=0,Q38&gt;=0),AND(J38&gt;=0,M38&lt;=0,N38&lt;=0,P38&lt;=0,O38&gt;=0,Q38&gt;=0),AND(J38&gt;=0,M38&lt;=0,N38&lt;=0,Q38&lt;=0,O38&gt;=0,P38&gt;=0),AND(J38&gt;=0,M38&lt;=0,O38&lt;=0,P38&lt;=0,N38&gt;=0,Q38&gt;=0),AND(J38&gt;=0,M38&lt;=0,O38&lt;=0,Q38&lt;=0,N38&gt;=0,P38&gt;=0)),J38+K38+M38,IF(AND(J38&lt;=0,M38&gt;=0,K38&gt;=J38),J38+K38,IF(OR(AND(J38&gt;=0,M38&lt;=0,N38&lt;=0,O38&lt;=0,P38&lt;=0,Q38&lt;=0,M39&gt;=0,N39&gt;=0,O39&gt;=0,P39&gt;=0,Q39&gt;=0),AND(J38&gt;=0,M38&lt;=0,N38&lt;=0,O38&lt;=0,P38&lt;=0,Q38&lt;=0,(M39+N39+O39+P39+Q39)&gt;0)),J38+K38,IF(OR(AND(J38&gt;=0,M38&lt;=0,N38&lt;=0,O38&lt;=0,P38&lt;=0,Q38&lt;=0,M39&lt;=0,N39&lt;=0,O39&lt;=0,P39&lt;=0,Q39&lt;=0),AND(J38&gt;=0,M38&lt;=0,N38&lt;=0,O38&lt;=0,P38&lt;=0,Q38&lt;=0,(M39+N39+O39+P39+Q39)&lt;=0)),J38+K38+M39+N39+O39+P39+Q39,IF(AND(J38&lt;=0,K38&gt;=0,M38&lt;=0,N38&lt;=0,O38&lt;=0,P38&lt;=0,Q38&lt;=0,(M39+N39+O39+P39+Q39)&gt;=0),J38+K38,0))))))</f>
        <v>0</v>
      </c>
      <c r="S38" s="156">
        <v>50</v>
      </c>
      <c r="T38" s="158">
        <f>(IF(AND(F38&lt;=D38,R38&lt;=0),0,IF(AND(F38&lt;=D38,R38&gt;0),0,IF(AND((F38-R38/2)&lt;D38,R38&gt;0),F38-D38,IF(AND(F38&gt;0,R38&gt;0),R38/100*S38,0)))))*C38%</f>
        <v>0</v>
      </c>
      <c r="U38" s="160">
        <f>IF(AND(F38&lt;D38,R38&gt;0),50.1,IF(AND(F38&lt;D38,Sheet11!C45&lt;Sheet11!C37,R38&lt;=0),43.3,IF(AND(F38&gt;D38,R38&lt;=0),0,1)))</f>
        <v>1</v>
      </c>
    </row>
    <row r="39" spans="1:21" ht="14.25" customHeight="1" x14ac:dyDescent="0.25">
      <c r="A39" s="163"/>
      <c r="B39" s="165"/>
      <c r="C39" s="167"/>
      <c r="D39" s="152"/>
      <c r="E39" s="169"/>
      <c r="F39" s="152"/>
      <c r="G39" s="152"/>
      <c r="H39" s="152"/>
      <c r="I39" s="161"/>
      <c r="J39" s="152"/>
      <c r="K39" s="152"/>
      <c r="L39" s="152"/>
      <c r="M39" s="8">
        <f>Sheet11!C100</f>
        <v>0</v>
      </c>
      <c r="N39" s="15"/>
      <c r="O39" s="15"/>
      <c r="P39" s="15"/>
      <c r="Q39" s="15"/>
      <c r="R39" s="154"/>
      <c r="S39" s="156"/>
      <c r="T39" s="158"/>
      <c r="U39" s="160"/>
    </row>
    <row r="40" spans="1:21" ht="14.25" customHeight="1" x14ac:dyDescent="0.25">
      <c r="A40" s="163">
        <v>12</v>
      </c>
      <c r="B40" s="165" t="s">
        <v>20</v>
      </c>
      <c r="C40" s="167"/>
      <c r="D40" s="152">
        <f>Sheet12!D37</f>
        <v>0</v>
      </c>
      <c r="E40" s="169"/>
      <c r="F40" s="152">
        <f>Sheet12!D45</f>
        <v>0</v>
      </c>
      <c r="G40" s="152">
        <f>Sheet12!D77</f>
        <v>0</v>
      </c>
      <c r="H40" s="152">
        <f>Sheet12!D98</f>
        <v>0</v>
      </c>
      <c r="I40" s="161">
        <f>Sheet12!D99</f>
        <v>0</v>
      </c>
      <c r="J40" s="152">
        <f>Sheet12!D100</f>
        <v>0</v>
      </c>
      <c r="K40" s="152">
        <f>Sheet12!O123</f>
        <v>0</v>
      </c>
      <c r="L40" s="152">
        <f>Sheet12!D40</f>
        <v>0</v>
      </c>
      <c r="M40" s="16">
        <f>Sheet12!C40</f>
        <v>0</v>
      </c>
      <c r="N40" s="15"/>
      <c r="O40" s="15"/>
      <c r="P40" s="15"/>
      <c r="Q40" s="15"/>
      <c r="R40" s="154">
        <f t="shared" si="8"/>
        <v>0</v>
      </c>
      <c r="S40" s="156">
        <v>50</v>
      </c>
      <c r="T40" s="158">
        <f>(IF(AND(F40&lt;=D40,R40&lt;=0),0,IF(AND(F40&lt;=D40,R40&gt;0),0,IF(AND((F40-R40/2)&lt;D40,R40&gt;0),F40-D40,IF(AND(F40&gt;0,R40&gt;0),R40/100*S40,0)))))*C40%</f>
        <v>0</v>
      </c>
      <c r="U40" s="160">
        <f>IF(AND(F40&lt;D40,R40&gt;0),50.1,IF(AND(F40&lt;D40,Sheet12!C45&lt;Sheet12!C37,R40&lt;=0),43.3,IF(AND(F40&gt;D40,R40&lt;=0),0,1)))</f>
        <v>1</v>
      </c>
    </row>
    <row r="41" spans="1:21" ht="14.25" customHeight="1" x14ac:dyDescent="0.25">
      <c r="A41" s="163"/>
      <c r="B41" s="165"/>
      <c r="C41" s="167"/>
      <c r="D41" s="152"/>
      <c r="E41" s="169"/>
      <c r="F41" s="152"/>
      <c r="G41" s="152"/>
      <c r="H41" s="152"/>
      <c r="I41" s="161"/>
      <c r="J41" s="152"/>
      <c r="K41" s="152"/>
      <c r="L41" s="152"/>
      <c r="M41" s="8">
        <f>Sheet12!C100</f>
        <v>0</v>
      </c>
      <c r="N41" s="15"/>
      <c r="O41" s="15"/>
      <c r="P41" s="15"/>
      <c r="Q41" s="15"/>
      <c r="R41" s="154"/>
      <c r="S41" s="156"/>
      <c r="T41" s="158"/>
      <c r="U41" s="160"/>
    </row>
    <row r="42" spans="1:21" ht="14.25" customHeight="1" x14ac:dyDescent="0.25">
      <c r="A42" s="163">
        <v>13</v>
      </c>
      <c r="B42" s="165" t="s">
        <v>20</v>
      </c>
      <c r="C42" s="167"/>
      <c r="D42" s="152">
        <f>Sheet13!D37</f>
        <v>0</v>
      </c>
      <c r="E42" s="169"/>
      <c r="F42" s="152">
        <f>Sheet13!D45</f>
        <v>0</v>
      </c>
      <c r="G42" s="152">
        <f>Sheet13!D77</f>
        <v>0</v>
      </c>
      <c r="H42" s="152">
        <f>Sheet13!D98</f>
        <v>0</v>
      </c>
      <c r="I42" s="161">
        <f>Sheet13!D99</f>
        <v>0</v>
      </c>
      <c r="J42" s="152">
        <f>Sheet13!D100</f>
        <v>0</v>
      </c>
      <c r="K42" s="152">
        <f>Sheet13!O123</f>
        <v>0</v>
      </c>
      <c r="L42" s="152">
        <f>Sheet13!D40</f>
        <v>0</v>
      </c>
      <c r="M42" s="16">
        <f>Sheet13!C40</f>
        <v>0</v>
      </c>
      <c r="N42" s="15"/>
      <c r="O42" s="15"/>
      <c r="P42" s="15"/>
      <c r="Q42" s="15"/>
      <c r="R42" s="154">
        <f t="shared" si="8"/>
        <v>0</v>
      </c>
      <c r="S42" s="156">
        <v>50</v>
      </c>
      <c r="T42" s="158">
        <f>(IF(AND(F42&lt;=D42,R42&lt;=0),0,IF(AND(F42&lt;=D42,R42&gt;0),0,IF(AND((F42-R42/2)&lt;D42,R42&gt;0),F42-D42,IF(AND(F42&gt;0,R42&gt;0),R42/100*S42,0)))))*C42%</f>
        <v>0</v>
      </c>
      <c r="U42" s="160">
        <f>IF(AND(F42&lt;D42,R42&gt;0),50.1,IF(AND(F42&lt;D42,Sheet13!C45&lt;Sheet13!C37,R42&lt;=0),43.3,IF(AND(F42&gt;D42,R42&lt;=0),0,1)))</f>
        <v>1</v>
      </c>
    </row>
    <row r="43" spans="1:21" ht="14.25" customHeight="1" x14ac:dyDescent="0.25">
      <c r="A43" s="163"/>
      <c r="B43" s="165"/>
      <c r="C43" s="167"/>
      <c r="D43" s="152"/>
      <c r="E43" s="169"/>
      <c r="F43" s="152"/>
      <c r="G43" s="152"/>
      <c r="H43" s="152"/>
      <c r="I43" s="161"/>
      <c r="J43" s="152"/>
      <c r="K43" s="152"/>
      <c r="L43" s="152"/>
      <c r="M43" s="8">
        <f>Sheet13!C100</f>
        <v>0</v>
      </c>
      <c r="N43" s="15"/>
      <c r="O43" s="15"/>
      <c r="P43" s="15"/>
      <c r="Q43" s="15"/>
      <c r="R43" s="154"/>
      <c r="S43" s="156"/>
      <c r="T43" s="158"/>
      <c r="U43" s="160"/>
    </row>
    <row r="44" spans="1:21" ht="14.25" customHeight="1" x14ac:dyDescent="0.25">
      <c r="A44" s="163">
        <v>14</v>
      </c>
      <c r="B44" s="165" t="s">
        <v>20</v>
      </c>
      <c r="C44" s="167"/>
      <c r="D44" s="152">
        <f>Sheet14!D37</f>
        <v>0</v>
      </c>
      <c r="E44" s="169"/>
      <c r="F44" s="152">
        <f>Sheet14!D45</f>
        <v>0</v>
      </c>
      <c r="G44" s="152">
        <f>Sheet14!D77</f>
        <v>0</v>
      </c>
      <c r="H44" s="152">
        <f>Sheet14!D98</f>
        <v>0</v>
      </c>
      <c r="I44" s="161">
        <f>Sheet14!D99</f>
        <v>0</v>
      </c>
      <c r="J44" s="152">
        <f>Sheet14!D100</f>
        <v>0</v>
      </c>
      <c r="K44" s="152">
        <f>Sheet14!O123</f>
        <v>0</v>
      </c>
      <c r="L44" s="152">
        <f>Sheet14!D40</f>
        <v>0</v>
      </c>
      <c r="M44" s="16">
        <f>Sheet14!C40</f>
        <v>0</v>
      </c>
      <c r="N44" s="15"/>
      <c r="O44" s="15"/>
      <c r="P44" s="15"/>
      <c r="Q44" s="15"/>
      <c r="R44" s="154">
        <f t="shared" si="8"/>
        <v>0</v>
      </c>
      <c r="S44" s="156">
        <v>50</v>
      </c>
      <c r="T44" s="158">
        <f>(IF(AND(F44&lt;=D44,R44&lt;=0),0,IF(AND(F44&lt;=D44,R44&gt;0),0,IF(AND((F44-R44/2)&lt;D44,R44&gt;0),F44-D44,IF(AND(F44&gt;0,R44&gt;0),R44/100*S44,0)))))*C44%</f>
        <v>0</v>
      </c>
      <c r="U44" s="160">
        <f>IF(AND(F44&lt;D44,R44&gt;0),50.1,IF(AND(F44&lt;D44,Sheet14!C45&lt;Sheet14!C37,R44&lt;=0),43.3,IF(AND(F44&gt;D44,R44&lt;=0),0,1)))</f>
        <v>1</v>
      </c>
    </row>
    <row r="45" spans="1:21" ht="14.25" customHeight="1" x14ac:dyDescent="0.25">
      <c r="A45" s="163"/>
      <c r="B45" s="165"/>
      <c r="C45" s="167"/>
      <c r="D45" s="152"/>
      <c r="E45" s="169"/>
      <c r="F45" s="152"/>
      <c r="G45" s="152"/>
      <c r="H45" s="152"/>
      <c r="I45" s="161"/>
      <c r="J45" s="152"/>
      <c r="K45" s="152"/>
      <c r="L45" s="152"/>
      <c r="M45" s="8">
        <f>Sheet14!C100</f>
        <v>0</v>
      </c>
      <c r="N45" s="15"/>
      <c r="O45" s="15"/>
      <c r="P45" s="15"/>
      <c r="Q45" s="15"/>
      <c r="R45" s="154"/>
      <c r="S45" s="156"/>
      <c r="T45" s="158"/>
      <c r="U45" s="160"/>
    </row>
    <row r="46" spans="1:21" ht="14.25" customHeight="1" x14ac:dyDescent="0.25">
      <c r="A46" s="163">
        <v>15</v>
      </c>
      <c r="B46" s="165" t="s">
        <v>20</v>
      </c>
      <c r="C46" s="167"/>
      <c r="D46" s="152">
        <f>Sheet15!D37</f>
        <v>0</v>
      </c>
      <c r="E46" s="169"/>
      <c r="F46" s="152">
        <f>Sheet15!D45</f>
        <v>0</v>
      </c>
      <c r="G46" s="152">
        <f>Sheet15!D77</f>
        <v>0</v>
      </c>
      <c r="H46" s="152">
        <f>Sheet15!D98</f>
        <v>0</v>
      </c>
      <c r="I46" s="161">
        <f>Sheet15!D99</f>
        <v>0</v>
      </c>
      <c r="J46" s="152">
        <f>Sheet15!D100</f>
        <v>0</v>
      </c>
      <c r="K46" s="152">
        <f>Sheet15!O123</f>
        <v>0</v>
      </c>
      <c r="L46" s="152">
        <f>Sheet15!D40</f>
        <v>0</v>
      </c>
      <c r="M46" s="16">
        <f>Sheet15!C40</f>
        <v>0</v>
      </c>
      <c r="N46" s="15"/>
      <c r="O46" s="15"/>
      <c r="P46" s="15"/>
      <c r="Q46" s="15"/>
      <c r="R46" s="154">
        <f t="shared" si="8"/>
        <v>0</v>
      </c>
      <c r="S46" s="156">
        <v>50</v>
      </c>
      <c r="T46" s="158">
        <f>(IF(AND(F46&lt;=D46,R46&lt;=0),0,IF(AND(F46&lt;=D46,R46&gt;0),0,IF(AND((F46-R46/2)&lt;D46,R46&gt;0),F46-D46,IF(AND(F46&gt;0,R46&gt;0),R46/100*S46,0)))))*C46%</f>
        <v>0</v>
      </c>
      <c r="U46" s="160">
        <f>IF(AND(F46&lt;D46,R46&gt;0),50.1,IF(AND(F46&lt;D46,Sheet15!C45&lt;Sheet15!C37,R46&lt;=0),43.3,IF(AND(F46&gt;D46,R46&lt;=0),0,1)))</f>
        <v>1</v>
      </c>
    </row>
    <row r="47" spans="1:21" ht="14.25" customHeight="1" x14ac:dyDescent="0.25">
      <c r="A47" s="163"/>
      <c r="B47" s="165"/>
      <c r="C47" s="167"/>
      <c r="D47" s="152"/>
      <c r="E47" s="169"/>
      <c r="F47" s="152"/>
      <c r="G47" s="152"/>
      <c r="H47" s="152"/>
      <c r="I47" s="161"/>
      <c r="J47" s="152"/>
      <c r="K47" s="152"/>
      <c r="L47" s="152"/>
      <c r="M47" s="8">
        <f>Sheet15!C100</f>
        <v>0</v>
      </c>
      <c r="N47" s="15"/>
      <c r="O47" s="15"/>
      <c r="P47" s="15"/>
      <c r="Q47" s="15"/>
      <c r="R47" s="154"/>
      <c r="S47" s="156"/>
      <c r="T47" s="158"/>
      <c r="U47" s="160"/>
    </row>
    <row r="48" spans="1:21" ht="14.25" customHeight="1" x14ac:dyDescent="0.25">
      <c r="A48" s="163">
        <v>16</v>
      </c>
      <c r="B48" s="165" t="s">
        <v>20</v>
      </c>
      <c r="C48" s="167"/>
      <c r="D48" s="152">
        <f>Sheet16!D37</f>
        <v>0</v>
      </c>
      <c r="E48" s="169"/>
      <c r="F48" s="152">
        <f>Sheet16!D45</f>
        <v>0</v>
      </c>
      <c r="G48" s="152">
        <f>Sheet16!D77</f>
        <v>0</v>
      </c>
      <c r="H48" s="152">
        <f>Sheet16!D98</f>
        <v>0</v>
      </c>
      <c r="I48" s="161">
        <f>Sheet16!D99</f>
        <v>0</v>
      </c>
      <c r="J48" s="152">
        <f>Sheet16!D100</f>
        <v>0</v>
      </c>
      <c r="K48" s="152">
        <f>Sheet16!O123</f>
        <v>0</v>
      </c>
      <c r="L48" s="152">
        <f>Sheet16!D40</f>
        <v>0</v>
      </c>
      <c r="M48" s="16">
        <f>Sheet16!C40</f>
        <v>0</v>
      </c>
      <c r="N48" s="15"/>
      <c r="O48" s="15"/>
      <c r="P48" s="15"/>
      <c r="Q48" s="15"/>
      <c r="R48" s="154">
        <f t="shared" si="8"/>
        <v>0</v>
      </c>
      <c r="S48" s="156">
        <v>50</v>
      </c>
      <c r="T48" s="158">
        <f>(IF(AND(F48&lt;=D48,R48&lt;=0),0,IF(AND(F48&lt;=D48,R48&gt;0),0,IF(AND((F48-R48/2)&lt;D48,R48&gt;0),F48-D48,IF(AND(F48&gt;0,R48&gt;0),R48/100*S48,0)))))*C48%</f>
        <v>0</v>
      </c>
      <c r="U48" s="160">
        <f>IF(AND(F48&lt;D48,R48&gt;0),50.1,IF(AND(F48&lt;D48,Sheet16!C45&lt;Sheet16!C37,R48&lt;=0),43.3,IF(AND(F48&gt;D48,R48&lt;=0),0,1)))</f>
        <v>1</v>
      </c>
    </row>
    <row r="49" spans="1:21" ht="13.5" customHeight="1" x14ac:dyDescent="0.25">
      <c r="A49" s="163"/>
      <c r="B49" s="165"/>
      <c r="C49" s="167"/>
      <c r="D49" s="152"/>
      <c r="E49" s="169"/>
      <c r="F49" s="152"/>
      <c r="G49" s="152"/>
      <c r="H49" s="152"/>
      <c r="I49" s="161"/>
      <c r="J49" s="152"/>
      <c r="K49" s="152"/>
      <c r="L49" s="152"/>
      <c r="M49" s="8">
        <f>Sheet16!C100</f>
        <v>0</v>
      </c>
      <c r="N49" s="15"/>
      <c r="O49" s="15"/>
      <c r="P49" s="15"/>
      <c r="Q49" s="15"/>
      <c r="R49" s="154"/>
      <c r="S49" s="156"/>
      <c r="T49" s="158"/>
      <c r="U49" s="160"/>
    </row>
    <row r="50" spans="1:21" ht="14.25" customHeight="1" x14ac:dyDescent="0.25">
      <c r="A50" s="163">
        <v>17</v>
      </c>
      <c r="B50" s="165" t="s">
        <v>20</v>
      </c>
      <c r="C50" s="167"/>
      <c r="D50" s="152">
        <f>Sheet17!D37</f>
        <v>0</v>
      </c>
      <c r="E50" s="169"/>
      <c r="F50" s="152">
        <f>Sheet17!D45</f>
        <v>0</v>
      </c>
      <c r="G50" s="152">
        <f>Sheet17!D77</f>
        <v>0</v>
      </c>
      <c r="H50" s="152">
        <f>Sheet17!D98</f>
        <v>0</v>
      </c>
      <c r="I50" s="161">
        <f>Sheet17!D99</f>
        <v>0</v>
      </c>
      <c r="J50" s="152">
        <f>Sheet17!D100</f>
        <v>0</v>
      </c>
      <c r="K50" s="152">
        <f>Sheet17!O123</f>
        <v>0</v>
      </c>
      <c r="L50" s="152">
        <f>Sheet17!D40</f>
        <v>0</v>
      </c>
      <c r="M50" s="16">
        <f>Sheet17!C40</f>
        <v>0</v>
      </c>
      <c r="N50" s="15"/>
      <c r="O50" s="15"/>
      <c r="P50" s="15"/>
      <c r="Q50" s="15"/>
      <c r="R50" s="154">
        <f t="shared" si="8"/>
        <v>0</v>
      </c>
      <c r="S50" s="156">
        <v>50</v>
      </c>
      <c r="T50" s="158">
        <f>(IF(AND(F50&lt;=D50,R50&lt;=0),0,IF(AND(F50&lt;=D50,R50&gt;0),0,IF(AND((F50-R50/2)&lt;D50,R50&gt;0),F50-D50,IF(AND(F50&gt;0,R50&gt;0),R50/100*S50,0)))))*C50%</f>
        <v>0</v>
      </c>
      <c r="U50" s="160">
        <f>IF(AND(F50&lt;D50,R50&gt;0),50.1,IF(AND(F50&lt;D50,Sheet17!C45&lt;Sheet17!C37,R50&lt;=0),43.3,IF(AND(F50&gt;D50,R50&lt;=0),0,1)))</f>
        <v>1</v>
      </c>
    </row>
    <row r="51" spans="1:21" ht="14.25" customHeight="1" x14ac:dyDescent="0.25">
      <c r="A51" s="163"/>
      <c r="B51" s="165"/>
      <c r="C51" s="167"/>
      <c r="D51" s="152"/>
      <c r="E51" s="169"/>
      <c r="F51" s="152"/>
      <c r="G51" s="152"/>
      <c r="H51" s="152"/>
      <c r="I51" s="161"/>
      <c r="J51" s="152"/>
      <c r="K51" s="152"/>
      <c r="L51" s="152"/>
      <c r="M51" s="8">
        <f>Sheet17!C100</f>
        <v>0</v>
      </c>
      <c r="N51" s="15"/>
      <c r="O51" s="15"/>
      <c r="P51" s="15"/>
      <c r="Q51" s="15"/>
      <c r="R51" s="154"/>
      <c r="S51" s="156"/>
      <c r="T51" s="158"/>
      <c r="U51" s="160"/>
    </row>
    <row r="52" spans="1:21" ht="14.25" customHeight="1" x14ac:dyDescent="0.25">
      <c r="A52" s="163">
        <v>18</v>
      </c>
      <c r="B52" s="165" t="s">
        <v>20</v>
      </c>
      <c r="C52" s="167"/>
      <c r="D52" s="152">
        <f>Sheet18!D37</f>
        <v>0</v>
      </c>
      <c r="E52" s="169"/>
      <c r="F52" s="152">
        <f>Sheet18!D45</f>
        <v>0</v>
      </c>
      <c r="G52" s="152">
        <f>Sheet18!D77</f>
        <v>0</v>
      </c>
      <c r="H52" s="152">
        <f>Sheet18!D98</f>
        <v>0</v>
      </c>
      <c r="I52" s="161">
        <f>Sheet18!D99</f>
        <v>0</v>
      </c>
      <c r="J52" s="152">
        <f>Sheet18!D100</f>
        <v>0</v>
      </c>
      <c r="K52" s="152">
        <f>Sheet18!O123</f>
        <v>0</v>
      </c>
      <c r="L52" s="152">
        <f>Sheet18!D40</f>
        <v>0</v>
      </c>
      <c r="M52" s="16">
        <f>Sheet18!C40</f>
        <v>0</v>
      </c>
      <c r="N52" s="15"/>
      <c r="O52" s="15"/>
      <c r="P52" s="15"/>
      <c r="Q52" s="15"/>
      <c r="R52" s="154">
        <f t="shared" si="8"/>
        <v>0</v>
      </c>
      <c r="S52" s="156">
        <v>50</v>
      </c>
      <c r="T52" s="158">
        <f>(IF(AND(F52&lt;=D52,R52&lt;=0),0,IF(AND(F52&lt;=D52,R52&gt;0),0,IF(AND((F52-R52/2)&lt;D52,R52&gt;0),F52-D52,IF(AND(F52&gt;0,R52&gt;0),R52/100*S52,0)))))*C52%</f>
        <v>0</v>
      </c>
      <c r="U52" s="160">
        <f>IF(AND(F52&lt;D52,R52&gt;0),50.1,IF(AND(F52&lt;D52,Sheet18!C45&lt;Sheet18!C37,R52&lt;=0),43.3,IF(AND(F52&gt;D52,R52&lt;=0),0,1)))</f>
        <v>1</v>
      </c>
    </row>
    <row r="53" spans="1:21" ht="14.25" customHeight="1" x14ac:dyDescent="0.25">
      <c r="A53" s="163"/>
      <c r="B53" s="165"/>
      <c r="C53" s="167"/>
      <c r="D53" s="152"/>
      <c r="E53" s="169"/>
      <c r="F53" s="152"/>
      <c r="G53" s="152"/>
      <c r="H53" s="152"/>
      <c r="I53" s="161"/>
      <c r="J53" s="152"/>
      <c r="K53" s="152"/>
      <c r="L53" s="152"/>
      <c r="M53" s="8">
        <f>Sheet18!C100</f>
        <v>0</v>
      </c>
      <c r="N53" s="15"/>
      <c r="O53" s="15"/>
      <c r="P53" s="15"/>
      <c r="Q53" s="15"/>
      <c r="R53" s="154"/>
      <c r="S53" s="156"/>
      <c r="T53" s="158"/>
      <c r="U53" s="160"/>
    </row>
    <row r="54" spans="1:21" ht="13.5" customHeight="1" x14ac:dyDescent="0.25">
      <c r="A54" s="163">
        <v>19</v>
      </c>
      <c r="B54" s="165" t="s">
        <v>20</v>
      </c>
      <c r="C54" s="167"/>
      <c r="D54" s="152">
        <f>Sheet19!D37</f>
        <v>0</v>
      </c>
      <c r="E54" s="169"/>
      <c r="F54" s="152">
        <f>Sheet19!D45</f>
        <v>0</v>
      </c>
      <c r="G54" s="152">
        <f>Sheet19!D77</f>
        <v>0</v>
      </c>
      <c r="H54" s="152">
        <f>Sheet19!D98</f>
        <v>0</v>
      </c>
      <c r="I54" s="161">
        <f>Sheet19!D99</f>
        <v>0</v>
      </c>
      <c r="J54" s="152">
        <f>Sheet19!D100</f>
        <v>0</v>
      </c>
      <c r="K54" s="152">
        <f>Sheet19!O123</f>
        <v>0</v>
      </c>
      <c r="L54" s="152">
        <f>Sheet19!D40</f>
        <v>0</v>
      </c>
      <c r="M54" s="16">
        <f>Sheet19!C40</f>
        <v>0</v>
      </c>
      <c r="N54" s="15"/>
      <c r="O54" s="15"/>
      <c r="P54" s="15"/>
      <c r="Q54" s="15"/>
      <c r="R54" s="154">
        <f t="shared" si="8"/>
        <v>0</v>
      </c>
      <c r="S54" s="156">
        <v>50</v>
      </c>
      <c r="T54" s="158">
        <f>(IF(AND(F54&lt;=D54,R54&lt;=0),0,IF(AND(F54&lt;=D54,R54&gt;0),0,IF(AND((F54-R54/2)&lt;D54,R54&gt;0),F54-D54,IF(AND(F54&gt;0,R54&gt;0),R54/100*S54,0)))))*C54%</f>
        <v>0</v>
      </c>
      <c r="U54" s="160">
        <f>IF(AND(F54&lt;D54,R54&gt;0),50.1,IF(AND(F54&lt;D54,Sheet19!C45&lt;Sheet19!C37,R54&lt;=0),43.3,IF(AND(F54&gt;D54,R54&lt;=0),0,1)))</f>
        <v>1</v>
      </c>
    </row>
    <row r="55" spans="1:21" ht="14.25" customHeight="1" x14ac:dyDescent="0.25">
      <c r="A55" s="163"/>
      <c r="B55" s="165"/>
      <c r="C55" s="167"/>
      <c r="D55" s="152"/>
      <c r="E55" s="169"/>
      <c r="F55" s="152"/>
      <c r="G55" s="152"/>
      <c r="H55" s="152"/>
      <c r="I55" s="161"/>
      <c r="J55" s="152"/>
      <c r="K55" s="152"/>
      <c r="L55" s="152"/>
      <c r="M55" s="8">
        <f>Sheet19!C100</f>
        <v>0</v>
      </c>
      <c r="N55" s="15"/>
      <c r="O55" s="15"/>
      <c r="P55" s="15"/>
      <c r="Q55" s="15"/>
      <c r="R55" s="154"/>
      <c r="S55" s="156"/>
      <c r="T55" s="158"/>
      <c r="U55" s="160"/>
    </row>
    <row r="56" spans="1:21" x14ac:dyDescent="0.25">
      <c r="A56" s="163">
        <v>20</v>
      </c>
      <c r="B56" s="165" t="s">
        <v>20</v>
      </c>
      <c r="C56" s="167"/>
      <c r="D56" s="152">
        <f>Sheet20!D37</f>
        <v>0</v>
      </c>
      <c r="E56" s="169"/>
      <c r="F56" s="152">
        <f>Sheet20!D45</f>
        <v>0</v>
      </c>
      <c r="G56" s="152">
        <f>Sheet20!D77</f>
        <v>0</v>
      </c>
      <c r="H56" s="152">
        <f>Sheet20!D98</f>
        <v>0</v>
      </c>
      <c r="I56" s="161">
        <f>Sheet20!D99</f>
        <v>0</v>
      </c>
      <c r="J56" s="152">
        <f>Sheet20!D100</f>
        <v>0</v>
      </c>
      <c r="K56" s="152">
        <f>Sheet20!O123</f>
        <v>0</v>
      </c>
      <c r="L56" s="152">
        <f>Sheet20!D40</f>
        <v>0</v>
      </c>
      <c r="M56" s="16">
        <f>Sheet20!C40</f>
        <v>0</v>
      </c>
      <c r="N56" s="15"/>
      <c r="O56" s="15"/>
      <c r="P56" s="15"/>
      <c r="Q56" s="15"/>
      <c r="R56" s="154">
        <f t="shared" si="8"/>
        <v>0</v>
      </c>
      <c r="S56" s="156">
        <v>50</v>
      </c>
      <c r="T56" s="158">
        <f>(IF(AND(F56&lt;=D56,R56&lt;=0),0,IF(AND(F56&lt;=D56,R56&gt;0),0,IF(AND((F56-R56/2)&lt;D56,R56&gt;0),F56-D56,IF(AND(F56&gt;0,R56&gt;0),R56/100*S56,0)))))*C56%</f>
        <v>0</v>
      </c>
      <c r="U56" s="160">
        <f>IF(AND(F56&lt;D56,R56&gt;0),50.1,IF(AND(F56&lt;D56,Sheet20!C45&lt;Sheet20!C37,R56&lt;=0),43.3,IF(AND(F56&gt;D56,R56&lt;=0),0,1)))</f>
        <v>1</v>
      </c>
    </row>
    <row r="57" spans="1:21" ht="14.25" customHeight="1" x14ac:dyDescent="0.25">
      <c r="A57" s="163"/>
      <c r="B57" s="165"/>
      <c r="C57" s="167"/>
      <c r="D57" s="152"/>
      <c r="E57" s="169"/>
      <c r="F57" s="152"/>
      <c r="G57" s="152"/>
      <c r="H57" s="152"/>
      <c r="I57" s="161"/>
      <c r="J57" s="152"/>
      <c r="K57" s="152"/>
      <c r="L57" s="152"/>
      <c r="M57" s="8">
        <f>Sheet20!C100</f>
        <v>0</v>
      </c>
      <c r="N57" s="15"/>
      <c r="O57" s="15"/>
      <c r="P57" s="15"/>
      <c r="Q57" s="15"/>
      <c r="R57" s="154"/>
      <c r="S57" s="156"/>
      <c r="T57" s="158"/>
      <c r="U57" s="160"/>
    </row>
    <row r="58" spans="1:21" x14ac:dyDescent="0.25">
      <c r="A58" s="163">
        <v>21</v>
      </c>
      <c r="B58" s="165" t="s">
        <v>20</v>
      </c>
      <c r="C58" s="167"/>
      <c r="D58" s="152">
        <f>Sheet21!D37</f>
        <v>0</v>
      </c>
      <c r="E58" s="169"/>
      <c r="F58" s="152">
        <f>Sheet21!D45</f>
        <v>0</v>
      </c>
      <c r="G58" s="152">
        <f>Sheet21!D77</f>
        <v>0</v>
      </c>
      <c r="H58" s="152">
        <f>Sheet21!D98</f>
        <v>0</v>
      </c>
      <c r="I58" s="161">
        <f>Sheet21!D99</f>
        <v>0</v>
      </c>
      <c r="J58" s="152">
        <f>Sheet21!D100</f>
        <v>0</v>
      </c>
      <c r="K58" s="152">
        <f>Sheet21!O123</f>
        <v>0</v>
      </c>
      <c r="L58" s="152">
        <f>Sheet21!D40</f>
        <v>0</v>
      </c>
      <c r="M58" s="16">
        <f>Sheet21!C40</f>
        <v>0</v>
      </c>
      <c r="N58" s="15"/>
      <c r="O58" s="15"/>
      <c r="P58" s="15"/>
      <c r="Q58" s="15"/>
      <c r="R58" s="154">
        <f t="shared" si="8"/>
        <v>0</v>
      </c>
      <c r="S58" s="156">
        <v>50</v>
      </c>
      <c r="T58" s="158">
        <f>(IF(AND(F58&lt;=D58,R58&lt;=0),0,IF(AND(F58&lt;=D58,R58&gt;0),0,IF(AND((F58-R58/2)&lt;D58,R58&gt;0),F58-D58,IF(AND(F58&gt;0,R58&gt;0),R58/100*S58,0)))))*C58%</f>
        <v>0</v>
      </c>
      <c r="U58" s="160">
        <f>IF(AND(F58&lt;D58,R58&gt;0),50.1,IF(AND(F58&lt;D58,Sheet21!C45&lt;Sheet21!C37,R58&lt;=0),43.3,IF(AND(F58&gt;D58,R58&lt;=0),0,1)))</f>
        <v>1</v>
      </c>
    </row>
    <row r="59" spans="1:21" x14ac:dyDescent="0.25">
      <c r="A59" s="163"/>
      <c r="B59" s="165"/>
      <c r="C59" s="167"/>
      <c r="D59" s="152"/>
      <c r="E59" s="169"/>
      <c r="F59" s="152"/>
      <c r="G59" s="152"/>
      <c r="H59" s="152"/>
      <c r="I59" s="161"/>
      <c r="J59" s="152"/>
      <c r="K59" s="152"/>
      <c r="L59" s="152"/>
      <c r="M59" s="8">
        <f>Sheet21!C100</f>
        <v>0</v>
      </c>
      <c r="N59" s="15"/>
      <c r="O59" s="15"/>
      <c r="P59" s="15"/>
      <c r="Q59" s="15"/>
      <c r="R59" s="154"/>
      <c r="S59" s="156"/>
      <c r="T59" s="158"/>
      <c r="U59" s="160"/>
    </row>
    <row r="60" spans="1:21" x14ac:dyDescent="0.25">
      <c r="A60" s="163">
        <v>22</v>
      </c>
      <c r="B60" s="165" t="s">
        <v>20</v>
      </c>
      <c r="C60" s="167"/>
      <c r="D60" s="152">
        <f>Sheet22!D37</f>
        <v>0</v>
      </c>
      <c r="E60" s="169"/>
      <c r="F60" s="152">
        <f>Sheet22!D45</f>
        <v>0</v>
      </c>
      <c r="G60" s="152">
        <f>Sheet22!D77</f>
        <v>0</v>
      </c>
      <c r="H60" s="152">
        <f>Sheet22!D98</f>
        <v>0</v>
      </c>
      <c r="I60" s="161">
        <f>Sheet22!D99</f>
        <v>0</v>
      </c>
      <c r="J60" s="152">
        <f>Sheet22!D100</f>
        <v>0</v>
      </c>
      <c r="K60" s="152">
        <f>Sheet22!O123</f>
        <v>0</v>
      </c>
      <c r="L60" s="152">
        <f>Sheet22!D40</f>
        <v>0</v>
      </c>
      <c r="M60" s="16">
        <f>Sheet22!C40</f>
        <v>0</v>
      </c>
      <c r="N60" s="15"/>
      <c r="O60" s="15"/>
      <c r="P60" s="15"/>
      <c r="Q60" s="15"/>
      <c r="R60" s="154">
        <f t="shared" si="8"/>
        <v>0</v>
      </c>
      <c r="S60" s="156">
        <v>50</v>
      </c>
      <c r="T60" s="158">
        <f>(IF(AND(F60&lt;=D60,R60&lt;=0),0,IF(AND(F60&lt;=D60,R60&gt;0),0,IF(AND((F60-R60/2)&lt;D60,R60&gt;0),F60-D60,IF(AND(F60&gt;0,R60&gt;0),R60/100*S60,0)))))*C60%</f>
        <v>0</v>
      </c>
      <c r="U60" s="160">
        <f>IF(AND(F60&lt;D60,R60&gt;0),50.1,IF(AND(F60&lt;D60,Sheet22!C45&lt;Sheet22!C37,R60&lt;=0),43.3,IF(AND(F60&gt;D60,R60&lt;=0),0,1)))</f>
        <v>1</v>
      </c>
    </row>
    <row r="61" spans="1:21" x14ac:dyDescent="0.25">
      <c r="A61" s="163"/>
      <c r="B61" s="165"/>
      <c r="C61" s="167"/>
      <c r="D61" s="152"/>
      <c r="E61" s="169"/>
      <c r="F61" s="152"/>
      <c r="G61" s="152"/>
      <c r="H61" s="152"/>
      <c r="I61" s="161"/>
      <c r="J61" s="152"/>
      <c r="K61" s="152"/>
      <c r="L61" s="152"/>
      <c r="M61" s="8">
        <f>Sheet22!C100</f>
        <v>0</v>
      </c>
      <c r="N61" s="15"/>
      <c r="O61" s="15"/>
      <c r="P61" s="15"/>
      <c r="Q61" s="15"/>
      <c r="R61" s="154"/>
      <c r="S61" s="156"/>
      <c r="T61" s="158"/>
      <c r="U61" s="160"/>
    </row>
    <row r="62" spans="1:21" x14ac:dyDescent="0.25">
      <c r="A62" s="163">
        <v>23</v>
      </c>
      <c r="B62" s="165" t="s">
        <v>20</v>
      </c>
      <c r="C62" s="167"/>
      <c r="D62" s="152">
        <f>Sheet23!D37</f>
        <v>0</v>
      </c>
      <c r="E62" s="169"/>
      <c r="F62" s="152">
        <f>Sheet23!D45</f>
        <v>0</v>
      </c>
      <c r="G62" s="152">
        <f>Sheet23!D77</f>
        <v>0</v>
      </c>
      <c r="H62" s="152">
        <f>Sheet23!D98</f>
        <v>0</v>
      </c>
      <c r="I62" s="161">
        <f>Sheet23!D99</f>
        <v>0</v>
      </c>
      <c r="J62" s="152">
        <f>Sheet23!D100</f>
        <v>0</v>
      </c>
      <c r="K62" s="152">
        <f>Sheet23!O123</f>
        <v>0</v>
      </c>
      <c r="L62" s="152">
        <f>Sheet23!D40</f>
        <v>0</v>
      </c>
      <c r="M62" s="16">
        <f>Sheet23!C40</f>
        <v>0</v>
      </c>
      <c r="N62" s="15"/>
      <c r="O62" s="15"/>
      <c r="P62" s="15"/>
      <c r="Q62" s="15"/>
      <c r="R62" s="154">
        <f t="shared" si="8"/>
        <v>0</v>
      </c>
      <c r="S62" s="156">
        <v>50</v>
      </c>
      <c r="T62" s="158">
        <f>(IF(AND(F62&lt;=D62,R62&lt;=0),0,IF(AND(F62&lt;=D62,R62&gt;0),0,IF(AND((F62-R62/2)&lt;D62,R62&gt;0),F62-D62,IF(AND(F62&gt;0,R62&gt;0),R62/100*S62,0)))))*C62%</f>
        <v>0</v>
      </c>
      <c r="U62" s="160">
        <f>IF(AND(F62&lt;D62,R62&gt;0),50.1,IF(AND(F62&lt;D62,Sheet23!C45&lt;Sheet23!C37,R62&lt;=0),43.3,IF(AND(F62&gt;D62,R62&lt;=0),0,1)))</f>
        <v>1</v>
      </c>
    </row>
    <row r="63" spans="1:21" x14ac:dyDescent="0.25">
      <c r="A63" s="163"/>
      <c r="B63" s="165"/>
      <c r="C63" s="167"/>
      <c r="D63" s="152"/>
      <c r="E63" s="169"/>
      <c r="F63" s="152"/>
      <c r="G63" s="152"/>
      <c r="H63" s="152"/>
      <c r="I63" s="161"/>
      <c r="J63" s="152"/>
      <c r="K63" s="152"/>
      <c r="L63" s="152"/>
      <c r="M63" s="8">
        <f>Sheet23!C100</f>
        <v>0</v>
      </c>
      <c r="N63" s="15"/>
      <c r="O63" s="15"/>
      <c r="P63" s="15"/>
      <c r="Q63" s="15"/>
      <c r="R63" s="154"/>
      <c r="S63" s="156"/>
      <c r="T63" s="158"/>
      <c r="U63" s="160"/>
    </row>
    <row r="64" spans="1:21" x14ac:dyDescent="0.25">
      <c r="A64" s="163">
        <v>24</v>
      </c>
      <c r="B64" s="165" t="s">
        <v>20</v>
      </c>
      <c r="C64" s="167"/>
      <c r="D64" s="152">
        <f>Sheet24!D37</f>
        <v>0</v>
      </c>
      <c r="E64" s="169"/>
      <c r="F64" s="152">
        <f>Sheet24!D45</f>
        <v>0</v>
      </c>
      <c r="G64" s="152">
        <f>Sheet24!D77</f>
        <v>0</v>
      </c>
      <c r="H64" s="152">
        <f>Sheet24!D98</f>
        <v>0</v>
      </c>
      <c r="I64" s="161">
        <f>Sheet24!D99</f>
        <v>0</v>
      </c>
      <c r="J64" s="152">
        <f>Sheet24!D100</f>
        <v>0</v>
      </c>
      <c r="K64" s="152">
        <f>Sheet24!O123</f>
        <v>0</v>
      </c>
      <c r="L64" s="152">
        <f>Sheet24!D40</f>
        <v>0</v>
      </c>
      <c r="M64" s="16">
        <f>Sheet24!C40</f>
        <v>0</v>
      </c>
      <c r="N64" s="15"/>
      <c r="O64" s="15"/>
      <c r="P64" s="15"/>
      <c r="Q64" s="15"/>
      <c r="R64" s="154">
        <f t="shared" si="8"/>
        <v>0</v>
      </c>
      <c r="S64" s="156">
        <v>50</v>
      </c>
      <c r="T64" s="158">
        <f>(IF(AND(F64&lt;=D64,R64&lt;=0),0,IF(AND(F64&lt;=D64,R64&gt;0),0,IF(AND((F64-R64/2)&lt;D64,R64&gt;0),F64-D64,IF(AND(F64&gt;0,R64&gt;0),R64/100*S64,0)))))*C64%</f>
        <v>0</v>
      </c>
      <c r="U64" s="160">
        <f>IF(AND(F64&lt;D64,R64&gt;0),50.1,IF(AND(F64&lt;D64,Sheet24!C45&lt;Sheet24!C37,R64&lt;=0),43.3,IF(AND(F64&gt;D64,R64&lt;=0),0,1)))</f>
        <v>1</v>
      </c>
    </row>
    <row r="65" spans="1:21" x14ac:dyDescent="0.25">
      <c r="A65" s="163"/>
      <c r="B65" s="165"/>
      <c r="C65" s="167"/>
      <c r="D65" s="152"/>
      <c r="E65" s="169"/>
      <c r="F65" s="152"/>
      <c r="G65" s="152"/>
      <c r="H65" s="152"/>
      <c r="I65" s="161"/>
      <c r="J65" s="152"/>
      <c r="K65" s="152"/>
      <c r="L65" s="152"/>
      <c r="M65" s="8">
        <f>Sheet24!C100</f>
        <v>0</v>
      </c>
      <c r="N65" s="15"/>
      <c r="O65" s="15"/>
      <c r="P65" s="15"/>
      <c r="Q65" s="15"/>
      <c r="R65" s="154"/>
      <c r="S65" s="156"/>
      <c r="T65" s="158"/>
      <c r="U65" s="160"/>
    </row>
    <row r="66" spans="1:21" x14ac:dyDescent="0.25">
      <c r="A66" s="163">
        <v>25</v>
      </c>
      <c r="B66" s="165" t="s">
        <v>20</v>
      </c>
      <c r="C66" s="167"/>
      <c r="D66" s="152">
        <f>Sheet25!D37</f>
        <v>0</v>
      </c>
      <c r="E66" s="169"/>
      <c r="F66" s="152">
        <f>Sheet25!D45</f>
        <v>0</v>
      </c>
      <c r="G66" s="152">
        <f>Sheet25!D77</f>
        <v>0</v>
      </c>
      <c r="H66" s="152">
        <f>Sheet25!D98</f>
        <v>0</v>
      </c>
      <c r="I66" s="161">
        <f>Sheet25!D99</f>
        <v>0</v>
      </c>
      <c r="J66" s="152">
        <f>Sheet25!D100</f>
        <v>0</v>
      </c>
      <c r="K66" s="152">
        <f>Sheet25!O123</f>
        <v>0</v>
      </c>
      <c r="L66" s="152">
        <f>Sheet25!D40</f>
        <v>0</v>
      </c>
      <c r="M66" s="16">
        <f>Sheet25!C40</f>
        <v>0</v>
      </c>
      <c r="N66" s="15"/>
      <c r="O66" s="15"/>
      <c r="P66" s="15"/>
      <c r="Q66" s="15"/>
      <c r="R66" s="154">
        <f t="shared" si="8"/>
        <v>0</v>
      </c>
      <c r="S66" s="156">
        <v>50</v>
      </c>
      <c r="T66" s="158">
        <f>(IF(AND(F66&lt;=D66,R66&lt;=0),0,IF(AND(F66&lt;=D66,R66&gt;0),0,IF(AND((F66-R66/2)&lt;D66,R66&gt;0),F66-D66,IF(AND(F66&gt;0,R66&gt;0),R66/100*S66,0)))))*C66%</f>
        <v>0</v>
      </c>
      <c r="U66" s="160">
        <f>IF(AND(F66&lt;D66,R66&gt;0),50.1,IF(AND(F66&lt;D66,Sheet25!C45&lt;Sheet25!C37,R66&lt;=0),43.3,IF(AND(F66&gt;D66,R66&lt;=0),0,1)))</f>
        <v>1</v>
      </c>
    </row>
    <row r="67" spans="1:21" x14ac:dyDescent="0.25">
      <c r="A67" s="163"/>
      <c r="B67" s="165"/>
      <c r="C67" s="167"/>
      <c r="D67" s="152"/>
      <c r="E67" s="169"/>
      <c r="F67" s="152"/>
      <c r="G67" s="152"/>
      <c r="H67" s="152"/>
      <c r="I67" s="161"/>
      <c r="J67" s="152"/>
      <c r="K67" s="152"/>
      <c r="L67" s="152"/>
      <c r="M67" s="8">
        <f>Sheet25!C100</f>
        <v>0</v>
      </c>
      <c r="N67" s="15"/>
      <c r="O67" s="15"/>
      <c r="P67" s="15"/>
      <c r="Q67" s="15"/>
      <c r="R67" s="154"/>
      <c r="S67" s="156"/>
      <c r="T67" s="158"/>
      <c r="U67" s="160"/>
    </row>
    <row r="68" spans="1:21" x14ac:dyDescent="0.25">
      <c r="A68" s="163">
        <v>26</v>
      </c>
      <c r="B68" s="165" t="s">
        <v>20</v>
      </c>
      <c r="C68" s="167"/>
      <c r="D68" s="152">
        <f>Sheet26!D37</f>
        <v>0</v>
      </c>
      <c r="E68" s="169"/>
      <c r="F68" s="152">
        <f>Sheet26!D45</f>
        <v>0</v>
      </c>
      <c r="G68" s="152">
        <f>Sheet26!D77</f>
        <v>0</v>
      </c>
      <c r="H68" s="152">
        <f>Sheet26!D98</f>
        <v>0</v>
      </c>
      <c r="I68" s="161">
        <f>Sheet26!D99</f>
        <v>0</v>
      </c>
      <c r="J68" s="152">
        <f>Sheet26!D100</f>
        <v>0</v>
      </c>
      <c r="K68" s="152">
        <f>Sheet26!O123</f>
        <v>0</v>
      </c>
      <c r="L68" s="152">
        <f>Sheet26!D40</f>
        <v>0</v>
      </c>
      <c r="M68" s="16">
        <f>Sheet26!C40</f>
        <v>0</v>
      </c>
      <c r="N68" s="15"/>
      <c r="O68" s="15"/>
      <c r="P68" s="15"/>
      <c r="Q68" s="15"/>
      <c r="R68" s="154">
        <f t="shared" si="8"/>
        <v>0</v>
      </c>
      <c r="S68" s="156">
        <v>50</v>
      </c>
      <c r="T68" s="158">
        <f>(IF(AND(F68&lt;=D68,R68&lt;=0),0,IF(AND(F68&lt;=D68,R68&gt;0),0,IF(AND((F68-R68/2)&lt;D68,R68&gt;0),F68-D68,IF(AND(F68&gt;0,R68&gt;0),R68/100*S68,0)))))*C68%</f>
        <v>0</v>
      </c>
      <c r="U68" s="160">
        <f>IF(AND(F68&lt;D68,R68&gt;0),50.1,IF(AND(F68&lt;D68,Sheet26!C45&lt;Sheet26!C37,R68&lt;=0),43.3,IF(AND(F68&gt;D68,R68&lt;=0),0,1)))</f>
        <v>1</v>
      </c>
    </row>
    <row r="69" spans="1:21" x14ac:dyDescent="0.25">
      <c r="A69" s="163"/>
      <c r="B69" s="165"/>
      <c r="C69" s="167"/>
      <c r="D69" s="152"/>
      <c r="E69" s="169"/>
      <c r="F69" s="152"/>
      <c r="G69" s="152"/>
      <c r="H69" s="152"/>
      <c r="I69" s="161"/>
      <c r="J69" s="152"/>
      <c r="K69" s="152"/>
      <c r="L69" s="152"/>
      <c r="M69" s="8">
        <f>Sheet26!C100</f>
        <v>0</v>
      </c>
      <c r="N69" s="15"/>
      <c r="O69" s="15"/>
      <c r="P69" s="15"/>
      <c r="Q69" s="15"/>
      <c r="R69" s="154"/>
      <c r="S69" s="156"/>
      <c r="T69" s="158"/>
      <c r="U69" s="160"/>
    </row>
    <row r="70" spans="1:21" x14ac:dyDescent="0.25">
      <c r="A70" s="163">
        <v>27</v>
      </c>
      <c r="B70" s="165" t="s">
        <v>20</v>
      </c>
      <c r="C70" s="167"/>
      <c r="D70" s="152">
        <f>Sheet27!D37</f>
        <v>0</v>
      </c>
      <c r="E70" s="169"/>
      <c r="F70" s="152">
        <f>Sheet27!D45</f>
        <v>0</v>
      </c>
      <c r="G70" s="152">
        <f>Sheet27!D77</f>
        <v>0</v>
      </c>
      <c r="H70" s="152">
        <f>Sheet27!D98</f>
        <v>0</v>
      </c>
      <c r="I70" s="161">
        <f>Sheet27!D99</f>
        <v>0</v>
      </c>
      <c r="J70" s="152">
        <f>Sheet27!D100</f>
        <v>0</v>
      </c>
      <c r="K70" s="152">
        <f>Sheet27!O123</f>
        <v>0</v>
      </c>
      <c r="L70" s="152">
        <f>Sheet27!D40</f>
        <v>0</v>
      </c>
      <c r="M70" s="16">
        <f>Sheet27!C40</f>
        <v>0</v>
      </c>
      <c r="N70" s="15"/>
      <c r="O70" s="15"/>
      <c r="P70" s="15"/>
      <c r="Q70" s="15"/>
      <c r="R70" s="154">
        <f t="shared" si="8"/>
        <v>0</v>
      </c>
      <c r="S70" s="156">
        <v>50</v>
      </c>
      <c r="T70" s="158">
        <f>(IF(AND(F70&lt;=D70,R70&lt;=0),0,IF(AND(F70&lt;=D70,R70&gt;0),0,IF(AND((F70-R70/2)&lt;D70,R70&gt;0),F70-D70,IF(AND(F70&gt;0,R70&gt;0),R70/100*S70,0)))))*C70%</f>
        <v>0</v>
      </c>
      <c r="U70" s="160">
        <f>IF(AND(F70&lt;D70,R70&gt;0),50.1,IF(AND(F70&lt;D70,Sheet27!C45&lt;Sheet27!C37,R70&lt;=0),43.3,IF(AND(F70&gt;D70,R70&lt;=0),0,1)))</f>
        <v>1</v>
      </c>
    </row>
    <row r="71" spans="1:21" x14ac:dyDescent="0.25">
      <c r="A71" s="163"/>
      <c r="B71" s="165"/>
      <c r="C71" s="167"/>
      <c r="D71" s="152"/>
      <c r="E71" s="169"/>
      <c r="F71" s="152"/>
      <c r="G71" s="152"/>
      <c r="H71" s="152"/>
      <c r="I71" s="161"/>
      <c r="J71" s="152"/>
      <c r="K71" s="152"/>
      <c r="L71" s="152"/>
      <c r="M71" s="8">
        <f>Sheet27!C100</f>
        <v>0</v>
      </c>
      <c r="N71" s="15"/>
      <c r="O71" s="15"/>
      <c r="P71" s="15"/>
      <c r="Q71" s="15"/>
      <c r="R71" s="154"/>
      <c r="S71" s="156"/>
      <c r="T71" s="158"/>
      <c r="U71" s="160"/>
    </row>
    <row r="72" spans="1:21" x14ac:dyDescent="0.25">
      <c r="A72" s="163">
        <v>28</v>
      </c>
      <c r="B72" s="165" t="s">
        <v>20</v>
      </c>
      <c r="C72" s="167"/>
      <c r="D72" s="152">
        <f>Sheet28!D37</f>
        <v>0</v>
      </c>
      <c r="E72" s="169"/>
      <c r="F72" s="152">
        <f>Sheet28!D45</f>
        <v>0</v>
      </c>
      <c r="G72" s="152">
        <f>Sheet28!D77</f>
        <v>0</v>
      </c>
      <c r="H72" s="152">
        <f>Sheet28!D98</f>
        <v>0</v>
      </c>
      <c r="I72" s="161">
        <f>Sheet28!D99</f>
        <v>0</v>
      </c>
      <c r="J72" s="152">
        <f>Sheet28!D100</f>
        <v>0</v>
      </c>
      <c r="K72" s="152">
        <f>Sheet28!O123</f>
        <v>0</v>
      </c>
      <c r="L72" s="152">
        <f>Sheet28!D40</f>
        <v>0</v>
      </c>
      <c r="M72" s="16">
        <f>Sheet28!C40</f>
        <v>0</v>
      </c>
      <c r="N72" s="15"/>
      <c r="O72" s="15"/>
      <c r="P72" s="15"/>
      <c r="Q72" s="15"/>
      <c r="R72" s="154">
        <f t="shared" si="8"/>
        <v>0</v>
      </c>
      <c r="S72" s="156">
        <v>50</v>
      </c>
      <c r="T72" s="158">
        <f>(IF(AND(F72&lt;=D72,R72&lt;=0),0,IF(AND(F72&lt;=D72,R72&gt;0),0,IF(AND((F72-R72/2)&lt;D72,R72&gt;0),F72-D72,IF(AND(F72&gt;0,R72&gt;0),R72/100*S72,0)))))*C72%</f>
        <v>0</v>
      </c>
      <c r="U72" s="160">
        <f>IF(AND(F72&lt;D72,R72&gt;0),50.1,IF(AND(F72&lt;D72,Sheet28!C45&lt;Sheet28!C35,R72&lt;=0),43.3,IF(AND(F72&gt;D72,R72&lt;=0),0,1)))</f>
        <v>1</v>
      </c>
    </row>
    <row r="73" spans="1:21" x14ac:dyDescent="0.25">
      <c r="A73" s="163"/>
      <c r="B73" s="165"/>
      <c r="C73" s="167"/>
      <c r="D73" s="152"/>
      <c r="E73" s="169"/>
      <c r="F73" s="152"/>
      <c r="G73" s="152"/>
      <c r="H73" s="152"/>
      <c r="I73" s="161"/>
      <c r="J73" s="152"/>
      <c r="K73" s="152"/>
      <c r="L73" s="152"/>
      <c r="M73" s="8">
        <f>Sheet28!C100</f>
        <v>0</v>
      </c>
      <c r="N73" s="15"/>
      <c r="O73" s="15"/>
      <c r="P73" s="15"/>
      <c r="Q73" s="15"/>
      <c r="R73" s="154"/>
      <c r="S73" s="156"/>
      <c r="T73" s="158"/>
      <c r="U73" s="160"/>
    </row>
    <row r="74" spans="1:21" x14ac:dyDescent="0.25">
      <c r="A74" s="163">
        <v>29</v>
      </c>
      <c r="B74" s="165" t="s">
        <v>20</v>
      </c>
      <c r="C74" s="167"/>
      <c r="D74" s="152">
        <f>Sheet29!D37</f>
        <v>0</v>
      </c>
      <c r="E74" s="169"/>
      <c r="F74" s="152">
        <f>Sheet29!D45</f>
        <v>0</v>
      </c>
      <c r="G74" s="152">
        <f>Sheet29!D77</f>
        <v>0</v>
      </c>
      <c r="H74" s="152">
        <f>Sheet29!D98</f>
        <v>0</v>
      </c>
      <c r="I74" s="161">
        <f>Sheet29!D99</f>
        <v>0</v>
      </c>
      <c r="J74" s="152">
        <f>Sheet29!D100</f>
        <v>0</v>
      </c>
      <c r="K74" s="152">
        <f>Sheet29!O123</f>
        <v>0</v>
      </c>
      <c r="L74" s="152">
        <f>Sheet29!D40</f>
        <v>0</v>
      </c>
      <c r="M74" s="16">
        <f>Sheet29!C40</f>
        <v>0</v>
      </c>
      <c r="N74" s="15"/>
      <c r="O74" s="15"/>
      <c r="P74" s="15"/>
      <c r="Q74" s="15"/>
      <c r="R74" s="154">
        <f t="shared" si="8"/>
        <v>0</v>
      </c>
      <c r="S74" s="156">
        <v>50</v>
      </c>
      <c r="T74" s="158">
        <f>(IF(AND(F74&lt;=D74,R74&lt;=0),0,IF(AND(F74&lt;=D74,R74&gt;0),0,IF(AND((F74-R74/2)&lt;D74,R74&gt;0),F74-D74,IF(AND(F74&gt;0,R74&gt;0),R74/100*S74,0)))))*C74%</f>
        <v>0</v>
      </c>
      <c r="U74" s="160">
        <f>IF(AND(F74&lt;D74,R74&gt;0),50.1,IF(AND(F74&lt;D74,Sheet29!C45&lt;Sheet29!C35,R74&lt;=0),43.3,IF(AND(F74&gt;D74,R74&lt;=0),0,1)))</f>
        <v>1</v>
      </c>
    </row>
    <row r="75" spans="1:21" x14ac:dyDescent="0.25">
      <c r="A75" s="163"/>
      <c r="B75" s="165"/>
      <c r="C75" s="167"/>
      <c r="D75" s="152"/>
      <c r="E75" s="169"/>
      <c r="F75" s="152"/>
      <c r="G75" s="152"/>
      <c r="H75" s="152"/>
      <c r="I75" s="161"/>
      <c r="J75" s="152"/>
      <c r="K75" s="152"/>
      <c r="L75" s="152"/>
      <c r="M75" s="8">
        <f>Sheet29!C100</f>
        <v>0</v>
      </c>
      <c r="N75" s="15"/>
      <c r="O75" s="15"/>
      <c r="P75" s="15"/>
      <c r="Q75" s="15"/>
      <c r="R75" s="154"/>
      <c r="S75" s="156"/>
      <c r="T75" s="158"/>
      <c r="U75" s="160"/>
    </row>
    <row r="76" spans="1:21" x14ac:dyDescent="0.25">
      <c r="A76" s="163">
        <v>30</v>
      </c>
      <c r="B76" s="165" t="s">
        <v>20</v>
      </c>
      <c r="C76" s="167"/>
      <c r="D76" s="152">
        <f>Sheet30!D37</f>
        <v>0</v>
      </c>
      <c r="E76" s="169"/>
      <c r="F76" s="152">
        <f>Sheet30!D45</f>
        <v>0</v>
      </c>
      <c r="G76" s="152">
        <f>Sheet30!D77</f>
        <v>0</v>
      </c>
      <c r="H76" s="152">
        <f>Sheet30!D98</f>
        <v>0</v>
      </c>
      <c r="I76" s="161">
        <f>Sheet30!D99</f>
        <v>0</v>
      </c>
      <c r="J76" s="152">
        <f>Sheet30!D100</f>
        <v>0</v>
      </c>
      <c r="K76" s="152">
        <f>Sheet30!O123</f>
        <v>0</v>
      </c>
      <c r="L76" s="152">
        <f>Sheet30!D40</f>
        <v>0</v>
      </c>
      <c r="M76" s="16">
        <f>Sheet30!C40</f>
        <v>0</v>
      </c>
      <c r="N76" s="15"/>
      <c r="O76" s="15"/>
      <c r="P76" s="15"/>
      <c r="Q76" s="15"/>
      <c r="R76" s="154">
        <f t="shared" si="8"/>
        <v>0</v>
      </c>
      <c r="S76" s="156">
        <v>50</v>
      </c>
      <c r="T76" s="158">
        <f>(IF(AND(F76&lt;=D76,R76&lt;=0),0,IF(AND(F76&lt;=D76,R76&gt;0),0,IF(AND((F76-R76/2)&lt;D76,R76&gt;0),F76-D76,IF(AND(F76&gt;0,R76&gt;0),R76/100*S76,0)))))*C76%</f>
        <v>0</v>
      </c>
      <c r="U76" s="160">
        <f>IF(AND(F76&lt;D76,R76&gt;0),50.1,IF(AND(F76&lt;D76,Sheet30!C45&lt;Sheet30!C35,R76&lt;=0),43.3,IF(AND(F76&gt;D76,R76&lt;=0),0,1)))</f>
        <v>1</v>
      </c>
    </row>
    <row r="77" spans="1:21" ht="14.25" thickBot="1" x14ac:dyDescent="0.3">
      <c r="A77" s="164"/>
      <c r="B77" s="166"/>
      <c r="C77" s="168"/>
      <c r="D77" s="153"/>
      <c r="E77" s="170"/>
      <c r="F77" s="153"/>
      <c r="G77" s="153"/>
      <c r="H77" s="153"/>
      <c r="I77" s="162"/>
      <c r="J77" s="153"/>
      <c r="K77" s="153"/>
      <c r="L77" s="153"/>
      <c r="M77" s="118">
        <f>Sheet30!C100</f>
        <v>0</v>
      </c>
      <c r="N77" s="119"/>
      <c r="O77" s="119"/>
      <c r="P77" s="119"/>
      <c r="Q77" s="119"/>
      <c r="R77" s="155"/>
      <c r="S77" s="157"/>
      <c r="T77" s="159"/>
      <c r="U77" s="160"/>
    </row>
    <row r="78" spans="1:21" s="17" customFormat="1" ht="15" thickBot="1" x14ac:dyDescent="0.3">
      <c r="A78" s="139" t="s">
        <v>21</v>
      </c>
      <c r="B78" s="140"/>
      <c r="C78" s="115" t="s">
        <v>22</v>
      </c>
      <c r="D78" s="116">
        <f t="shared" ref="D78:L78" si="9">SUM(D18:D77)</f>
        <v>0</v>
      </c>
      <c r="E78" s="116">
        <f t="shared" si="9"/>
        <v>0</v>
      </c>
      <c r="F78" s="116">
        <f t="shared" si="9"/>
        <v>0</v>
      </c>
      <c r="G78" s="116">
        <f t="shared" si="9"/>
        <v>0</v>
      </c>
      <c r="H78" s="116">
        <f t="shared" si="9"/>
        <v>0</v>
      </c>
      <c r="I78" s="116">
        <f t="shared" si="9"/>
        <v>0</v>
      </c>
      <c r="J78" s="116">
        <f t="shared" si="9"/>
        <v>0</v>
      </c>
      <c r="K78" s="116">
        <f t="shared" si="9"/>
        <v>0</v>
      </c>
      <c r="L78" s="116">
        <f t="shared" si="9"/>
        <v>0</v>
      </c>
      <c r="M78" s="116" t="s">
        <v>22</v>
      </c>
      <c r="N78" s="116" t="s">
        <v>22</v>
      </c>
      <c r="O78" s="116" t="s">
        <v>22</v>
      </c>
      <c r="P78" s="116" t="s">
        <v>22</v>
      </c>
      <c r="Q78" s="116" t="s">
        <v>22</v>
      </c>
      <c r="R78" s="116">
        <f>SUM(R18:R77)</f>
        <v>0</v>
      </c>
      <c r="S78" s="116" t="s">
        <v>22</v>
      </c>
      <c r="T78" s="116">
        <f>SUM(T18:T77)</f>
        <v>0</v>
      </c>
      <c r="U78" s="117" t="s">
        <v>22</v>
      </c>
    </row>
    <row r="79" spans="1:21" x14ac:dyDescent="0.25">
      <c r="A79" s="141" t="s">
        <v>23</v>
      </c>
      <c r="B79" s="142"/>
      <c r="C79" s="142"/>
      <c r="D79" s="142"/>
      <c r="E79" s="142"/>
      <c r="F79" s="142"/>
      <c r="G79" s="142"/>
      <c r="H79" s="142"/>
      <c r="I79" s="142"/>
      <c r="J79" s="142"/>
      <c r="K79" s="142"/>
      <c r="L79" s="142"/>
      <c r="M79" s="142"/>
      <c r="N79" s="142"/>
      <c r="O79" s="142"/>
      <c r="P79" s="142"/>
      <c r="Q79" s="142"/>
      <c r="R79" s="142"/>
      <c r="S79" s="142"/>
      <c r="T79" s="142"/>
      <c r="U79" s="143"/>
    </row>
    <row r="80" spans="1:21" ht="14.25" thickBot="1" x14ac:dyDescent="0.3">
      <c r="A80" s="144"/>
      <c r="B80" s="145"/>
      <c r="C80" s="145"/>
      <c r="D80" s="145"/>
      <c r="E80" s="145"/>
      <c r="F80" s="145"/>
      <c r="G80" s="145"/>
      <c r="H80" s="145"/>
      <c r="I80" s="145"/>
      <c r="J80" s="145"/>
      <c r="K80" s="145"/>
      <c r="L80" s="145"/>
      <c r="M80" s="145"/>
      <c r="N80" s="145"/>
      <c r="O80" s="145"/>
      <c r="P80" s="145"/>
      <c r="Q80" s="145"/>
      <c r="R80" s="145"/>
      <c r="S80" s="145"/>
      <c r="T80" s="145"/>
      <c r="U80" s="146"/>
    </row>
    <row r="81" spans="1:21" x14ac:dyDescent="0.25">
      <c r="A81" s="147" t="s">
        <v>24</v>
      </c>
      <c r="B81" s="148"/>
      <c r="C81" s="148"/>
      <c r="D81" s="148"/>
      <c r="E81" s="148"/>
      <c r="F81" s="148"/>
      <c r="G81" s="148"/>
      <c r="H81" s="148"/>
      <c r="I81" s="148"/>
      <c r="J81" s="148"/>
      <c r="K81" s="148"/>
      <c r="L81" s="148"/>
      <c r="M81" s="148"/>
      <c r="N81" s="148"/>
      <c r="O81" s="148"/>
      <c r="P81" s="148"/>
      <c r="Q81" s="148"/>
      <c r="R81" s="148"/>
      <c r="S81" s="148"/>
      <c r="T81" s="148"/>
      <c r="U81" s="149"/>
    </row>
    <row r="82" spans="1:21" ht="14.25" thickBot="1" x14ac:dyDescent="0.3">
      <c r="A82" s="144"/>
      <c r="B82" s="145"/>
      <c r="C82" s="145"/>
      <c r="D82" s="145"/>
      <c r="E82" s="145"/>
      <c r="F82" s="145"/>
      <c r="G82" s="145"/>
      <c r="H82" s="145"/>
      <c r="I82" s="145"/>
      <c r="J82" s="145"/>
      <c r="K82" s="145"/>
      <c r="L82" s="145"/>
      <c r="M82" s="145"/>
      <c r="N82" s="145"/>
      <c r="O82" s="145"/>
      <c r="P82" s="145"/>
      <c r="Q82" s="145"/>
      <c r="R82" s="145"/>
      <c r="S82" s="145"/>
      <c r="T82" s="145"/>
      <c r="U82" s="146"/>
    </row>
    <row r="83" spans="1:21" x14ac:dyDescent="0.25">
      <c r="A83" s="147" t="s">
        <v>25</v>
      </c>
      <c r="B83" s="148"/>
      <c r="C83" s="148"/>
      <c r="D83" s="148"/>
      <c r="E83" s="148"/>
      <c r="F83" s="148"/>
      <c r="G83" s="148"/>
      <c r="H83" s="148"/>
      <c r="I83" s="148"/>
      <c r="J83" s="148"/>
      <c r="K83" s="148"/>
      <c r="L83" s="148"/>
      <c r="M83" s="148"/>
      <c r="N83" s="148"/>
      <c r="O83" s="148"/>
      <c r="P83" s="148"/>
      <c r="Q83" s="148"/>
      <c r="R83" s="148"/>
      <c r="S83" s="148"/>
      <c r="T83" s="148"/>
      <c r="U83" s="149"/>
    </row>
    <row r="84" spans="1:21" ht="14.25" thickBot="1" x14ac:dyDescent="0.3">
      <c r="A84" s="144"/>
      <c r="B84" s="145"/>
      <c r="C84" s="145"/>
      <c r="D84" s="145"/>
      <c r="E84" s="145"/>
      <c r="F84" s="145"/>
      <c r="G84" s="145"/>
      <c r="H84" s="145"/>
      <c r="I84" s="145"/>
      <c r="J84" s="145"/>
      <c r="K84" s="145"/>
      <c r="L84" s="145"/>
      <c r="M84" s="145"/>
      <c r="N84" s="145"/>
      <c r="O84" s="145"/>
      <c r="P84" s="145"/>
      <c r="Q84" s="145"/>
      <c r="R84" s="145"/>
      <c r="S84" s="145"/>
      <c r="T84" s="145"/>
      <c r="U84" s="146"/>
    </row>
    <row r="85" spans="1:21" ht="24.75" customHeight="1" x14ac:dyDescent="0.25">
      <c r="B85" s="150"/>
      <c r="C85" s="150"/>
      <c r="D85" s="150"/>
      <c r="E85" s="150"/>
      <c r="L85" s="18"/>
      <c r="M85" s="18"/>
      <c r="N85" s="151"/>
      <c r="O85" s="151"/>
      <c r="P85" s="151"/>
    </row>
    <row r="86" spans="1:21" ht="22.5" customHeight="1" x14ac:dyDescent="0.25">
      <c r="C86" s="19"/>
      <c r="D86" s="19"/>
      <c r="E86" s="19"/>
      <c r="F86" s="137"/>
      <c r="G86" s="137"/>
      <c r="H86" s="137"/>
      <c r="O86" s="19"/>
      <c r="P86" s="19"/>
      <c r="Q86" s="137"/>
      <c r="R86" s="137"/>
    </row>
    <row r="87" spans="1:21" ht="13.5" customHeight="1" x14ac:dyDescent="0.25">
      <c r="C87" s="20"/>
      <c r="D87" s="20"/>
      <c r="E87" s="20"/>
      <c r="F87" s="135" t="s">
        <v>4</v>
      </c>
      <c r="G87" s="135"/>
      <c r="H87" s="135"/>
      <c r="O87" s="21"/>
      <c r="P87" s="21"/>
      <c r="Q87" s="136" t="s">
        <v>4</v>
      </c>
      <c r="R87" s="136"/>
    </row>
    <row r="88" spans="1:21" ht="21" customHeight="1" x14ac:dyDescent="0.25">
      <c r="B88" s="17"/>
      <c r="C88" s="138" t="s">
        <v>26</v>
      </c>
      <c r="D88" s="138"/>
      <c r="E88" s="138"/>
      <c r="F88" s="137"/>
      <c r="G88" s="137"/>
      <c r="H88" s="137"/>
      <c r="O88" s="19"/>
      <c r="P88" s="19"/>
      <c r="Q88" s="137"/>
      <c r="R88" s="137"/>
    </row>
    <row r="89" spans="1:21" ht="13.5" customHeight="1" x14ac:dyDescent="0.25">
      <c r="C89" s="20"/>
      <c r="D89" s="20"/>
      <c r="E89" s="20"/>
      <c r="F89" s="135" t="s">
        <v>27</v>
      </c>
      <c r="G89" s="135"/>
      <c r="H89" s="135"/>
      <c r="O89" s="21"/>
      <c r="P89" s="21"/>
      <c r="Q89" s="136" t="s">
        <v>27</v>
      </c>
      <c r="R89" s="136"/>
    </row>
    <row r="90" spans="1:21" ht="14.25" customHeight="1" x14ac:dyDescent="0.25">
      <c r="B90" s="22" t="s">
        <v>28</v>
      </c>
    </row>
    <row r="91" spans="1:21" ht="21.75" customHeight="1" x14ac:dyDescent="0.25">
      <c r="B91" s="23" t="s">
        <v>184</v>
      </c>
      <c r="O91" s="112"/>
      <c r="P91" s="112"/>
    </row>
  </sheetData>
  <sheetProtection algorithmName="SHA-512" hashValue="PyVDK+jg7x5acY6dv/0rTduySMxkdb3Sw4LNrYR5LZ4hRL51nTnAJiyudMAQ+fUUzfm/bbq4tVGZQ92Mcsg5qw==" saltValue="cUhFQlZi/zXSQFejSlqgHQ==" spinCount="100000" sheet="1" selectLockedCells="1"/>
  <mergeCells count="526">
    <mergeCell ref="A1:C1"/>
    <mergeCell ref="A2:C4"/>
    <mergeCell ref="A5:C5"/>
    <mergeCell ref="A6:C6"/>
    <mergeCell ref="A7:C7"/>
    <mergeCell ref="A8:C8"/>
    <mergeCell ref="A9:C9"/>
    <mergeCell ref="A10:C10"/>
    <mergeCell ref="A11:C11"/>
    <mergeCell ref="A12:U12"/>
    <mergeCell ref="A13:U14"/>
    <mergeCell ref="A15:A16"/>
    <mergeCell ref="B15:B16"/>
    <mergeCell ref="C15:C16"/>
    <mergeCell ref="D15:D16"/>
    <mergeCell ref="E15:E16"/>
    <mergeCell ref="R15:R16"/>
    <mergeCell ref="S15:T15"/>
    <mergeCell ref="U15:U16"/>
    <mergeCell ref="O15:O16"/>
    <mergeCell ref="P15:P16"/>
    <mergeCell ref="Q15:Q16"/>
    <mergeCell ref="A18:A19"/>
    <mergeCell ref="B18:B19"/>
    <mergeCell ref="C18:C19"/>
    <mergeCell ref="D18:D19"/>
    <mergeCell ref="E18:E19"/>
    <mergeCell ref="F18:F19"/>
    <mergeCell ref="L15:L16"/>
    <mergeCell ref="M15:M16"/>
    <mergeCell ref="N15:N16"/>
    <mergeCell ref="F15:F16"/>
    <mergeCell ref="G15:G16"/>
    <mergeCell ref="H15:H16"/>
    <mergeCell ref="I15:I16"/>
    <mergeCell ref="J15:J16"/>
    <mergeCell ref="K15:K16"/>
    <mergeCell ref="R18:R19"/>
    <mergeCell ref="S18:S19"/>
    <mergeCell ref="T18:T19"/>
    <mergeCell ref="U18:U19"/>
    <mergeCell ref="A20:A21"/>
    <mergeCell ref="B20:B21"/>
    <mergeCell ref="C20:C21"/>
    <mergeCell ref="D20:D21"/>
    <mergeCell ref="E20:E21"/>
    <mergeCell ref="G18:G19"/>
    <mergeCell ref="H18:H19"/>
    <mergeCell ref="I18:I19"/>
    <mergeCell ref="J18:J19"/>
    <mergeCell ref="K18:K19"/>
    <mergeCell ref="L18:L19"/>
    <mergeCell ref="L20:L21"/>
    <mergeCell ref="R20:R21"/>
    <mergeCell ref="S20:S21"/>
    <mergeCell ref="T20:T21"/>
    <mergeCell ref="U20:U21"/>
    <mergeCell ref="F20:F21"/>
    <mergeCell ref="G20:G21"/>
    <mergeCell ref="H20:H21"/>
    <mergeCell ref="I20:I21"/>
    <mergeCell ref="J20:J21"/>
    <mergeCell ref="K20:K21"/>
    <mergeCell ref="R22:R23"/>
    <mergeCell ref="S22:S23"/>
    <mergeCell ref="T22:T23"/>
    <mergeCell ref="U22:U23"/>
    <mergeCell ref="K22:K23"/>
    <mergeCell ref="L22:L23"/>
    <mergeCell ref="A24:A25"/>
    <mergeCell ref="B24:B25"/>
    <mergeCell ref="C24:C25"/>
    <mergeCell ref="D24:D25"/>
    <mergeCell ref="E24:E25"/>
    <mergeCell ref="G22:G23"/>
    <mergeCell ref="H22:H23"/>
    <mergeCell ref="I22:I23"/>
    <mergeCell ref="J22:J23"/>
    <mergeCell ref="A22:A23"/>
    <mergeCell ref="B22:B23"/>
    <mergeCell ref="C22:C23"/>
    <mergeCell ref="D22:D23"/>
    <mergeCell ref="E22:E23"/>
    <mergeCell ref="F22:F23"/>
    <mergeCell ref="L24:L25"/>
    <mergeCell ref="R24:R25"/>
    <mergeCell ref="S24:S25"/>
    <mergeCell ref="T24:T25"/>
    <mergeCell ref="U24:U25"/>
    <mergeCell ref="F24:F25"/>
    <mergeCell ref="G24:G25"/>
    <mergeCell ref="H24:H25"/>
    <mergeCell ref="I24:I25"/>
    <mergeCell ref="J24:J25"/>
    <mergeCell ref="K24:K25"/>
    <mergeCell ref="R26:R27"/>
    <mergeCell ref="S26:S27"/>
    <mergeCell ref="T26:T27"/>
    <mergeCell ref="U26:U27"/>
    <mergeCell ref="A28:A29"/>
    <mergeCell ref="B28:B29"/>
    <mergeCell ref="C28:C29"/>
    <mergeCell ref="D28:D29"/>
    <mergeCell ref="E28:E29"/>
    <mergeCell ref="G26:G27"/>
    <mergeCell ref="H26:H27"/>
    <mergeCell ref="I26:I27"/>
    <mergeCell ref="J26:J27"/>
    <mergeCell ref="K26:K27"/>
    <mergeCell ref="L26:L27"/>
    <mergeCell ref="A26:A27"/>
    <mergeCell ref="B26:B27"/>
    <mergeCell ref="C26:C27"/>
    <mergeCell ref="D26:D27"/>
    <mergeCell ref="E26:E27"/>
    <mergeCell ref="F26:F27"/>
    <mergeCell ref="L28:L29"/>
    <mergeCell ref="R28:R29"/>
    <mergeCell ref="S28:S29"/>
    <mergeCell ref="T28:T29"/>
    <mergeCell ref="U28:U29"/>
    <mergeCell ref="F28:F29"/>
    <mergeCell ref="G28:G29"/>
    <mergeCell ref="H28:H29"/>
    <mergeCell ref="I28:I29"/>
    <mergeCell ref="J28:J29"/>
    <mergeCell ref="K28:K29"/>
    <mergeCell ref="R30:R31"/>
    <mergeCell ref="S30:S31"/>
    <mergeCell ref="T30:T31"/>
    <mergeCell ref="U30:U31"/>
    <mergeCell ref="K30:K31"/>
    <mergeCell ref="L30:L31"/>
    <mergeCell ref="A32:A33"/>
    <mergeCell ref="B32:B33"/>
    <mergeCell ref="C32:C33"/>
    <mergeCell ref="D32:D33"/>
    <mergeCell ref="E32:E33"/>
    <mergeCell ref="G30:G31"/>
    <mergeCell ref="H30:H31"/>
    <mergeCell ref="I30:I31"/>
    <mergeCell ref="J30:J31"/>
    <mergeCell ref="A30:A31"/>
    <mergeCell ref="B30:B31"/>
    <mergeCell ref="C30:C31"/>
    <mergeCell ref="D30:D31"/>
    <mergeCell ref="E30:E31"/>
    <mergeCell ref="F30:F31"/>
    <mergeCell ref="L32:L33"/>
    <mergeCell ref="R32:R33"/>
    <mergeCell ref="S32:S33"/>
    <mergeCell ref="T32:T33"/>
    <mergeCell ref="U32:U33"/>
    <mergeCell ref="F32:F33"/>
    <mergeCell ref="G32:G33"/>
    <mergeCell ref="H32:H33"/>
    <mergeCell ref="I32:I33"/>
    <mergeCell ref="J32:J33"/>
    <mergeCell ref="K32:K33"/>
    <mergeCell ref="R34:R35"/>
    <mergeCell ref="S34:S35"/>
    <mergeCell ref="T34:T35"/>
    <mergeCell ref="U34:U35"/>
    <mergeCell ref="A36:A37"/>
    <mergeCell ref="B36:B37"/>
    <mergeCell ref="C36:C37"/>
    <mergeCell ref="D36:D37"/>
    <mergeCell ref="E36:E37"/>
    <mergeCell ref="G34:G35"/>
    <mergeCell ref="H34:H35"/>
    <mergeCell ref="I34:I35"/>
    <mergeCell ref="J34:J35"/>
    <mergeCell ref="K34:K35"/>
    <mergeCell ref="L34:L35"/>
    <mergeCell ref="A34:A35"/>
    <mergeCell ref="B34:B35"/>
    <mergeCell ref="C34:C35"/>
    <mergeCell ref="D34:D35"/>
    <mergeCell ref="E34:E35"/>
    <mergeCell ref="F34:F35"/>
    <mergeCell ref="L36:L37"/>
    <mergeCell ref="R36:R37"/>
    <mergeCell ref="S36:S37"/>
    <mergeCell ref="T36:T37"/>
    <mergeCell ref="U36:U37"/>
    <mergeCell ref="F36:F37"/>
    <mergeCell ref="G36:G37"/>
    <mergeCell ref="H36:H37"/>
    <mergeCell ref="I36:I37"/>
    <mergeCell ref="J36:J37"/>
    <mergeCell ref="K36:K37"/>
    <mergeCell ref="R38:R39"/>
    <mergeCell ref="S38:S39"/>
    <mergeCell ref="T38:T39"/>
    <mergeCell ref="U38:U39"/>
    <mergeCell ref="K38:K39"/>
    <mergeCell ref="L38:L39"/>
    <mergeCell ref="A40:A41"/>
    <mergeCell ref="B40:B41"/>
    <mergeCell ref="C40:C41"/>
    <mergeCell ref="D40:D41"/>
    <mergeCell ref="E40:E41"/>
    <mergeCell ref="G38:G39"/>
    <mergeCell ref="H38:H39"/>
    <mergeCell ref="I38:I39"/>
    <mergeCell ref="J38:J39"/>
    <mergeCell ref="A38:A39"/>
    <mergeCell ref="B38:B39"/>
    <mergeCell ref="C38:C39"/>
    <mergeCell ref="D38:D39"/>
    <mergeCell ref="E38:E39"/>
    <mergeCell ref="F38:F39"/>
    <mergeCell ref="L40:L41"/>
    <mergeCell ref="R40:R41"/>
    <mergeCell ref="S40:S41"/>
    <mergeCell ref="T40:T41"/>
    <mergeCell ref="U40:U41"/>
    <mergeCell ref="F40:F41"/>
    <mergeCell ref="G40:G41"/>
    <mergeCell ref="H40:H41"/>
    <mergeCell ref="I40:I41"/>
    <mergeCell ref="J40:J41"/>
    <mergeCell ref="K40:K41"/>
    <mergeCell ref="R42:R43"/>
    <mergeCell ref="S42:S43"/>
    <mergeCell ref="T42:T43"/>
    <mergeCell ref="U42:U43"/>
    <mergeCell ref="A44:A45"/>
    <mergeCell ref="B44:B45"/>
    <mergeCell ref="C44:C45"/>
    <mergeCell ref="D44:D45"/>
    <mergeCell ref="E44:E45"/>
    <mergeCell ref="G42:G43"/>
    <mergeCell ref="H42:H43"/>
    <mergeCell ref="I42:I43"/>
    <mergeCell ref="J42:J43"/>
    <mergeCell ref="K42:K43"/>
    <mergeCell ref="L42:L43"/>
    <mergeCell ref="A42:A43"/>
    <mergeCell ref="B42:B43"/>
    <mergeCell ref="C42:C43"/>
    <mergeCell ref="D42:D43"/>
    <mergeCell ref="E42:E43"/>
    <mergeCell ref="F42:F43"/>
    <mergeCell ref="L44:L45"/>
    <mergeCell ref="R44:R45"/>
    <mergeCell ref="S44:S45"/>
    <mergeCell ref="T44:T45"/>
    <mergeCell ref="U44:U45"/>
    <mergeCell ref="F44:F45"/>
    <mergeCell ref="G44:G45"/>
    <mergeCell ref="H44:H45"/>
    <mergeCell ref="I44:I45"/>
    <mergeCell ref="J44:J45"/>
    <mergeCell ref="K44:K45"/>
    <mergeCell ref="R46:R47"/>
    <mergeCell ref="S46:S47"/>
    <mergeCell ref="T46:T47"/>
    <mergeCell ref="U46:U47"/>
    <mergeCell ref="K46:K47"/>
    <mergeCell ref="L46:L47"/>
    <mergeCell ref="A48:A49"/>
    <mergeCell ref="B48:B49"/>
    <mergeCell ref="C48:C49"/>
    <mergeCell ref="D48:D49"/>
    <mergeCell ref="E48:E49"/>
    <mergeCell ref="G46:G47"/>
    <mergeCell ref="H46:H47"/>
    <mergeCell ref="I46:I47"/>
    <mergeCell ref="J46:J47"/>
    <mergeCell ref="A46:A47"/>
    <mergeCell ref="B46:B47"/>
    <mergeCell ref="C46:C47"/>
    <mergeCell ref="D46:D47"/>
    <mergeCell ref="E46:E47"/>
    <mergeCell ref="F46:F47"/>
    <mergeCell ref="L48:L49"/>
    <mergeCell ref="R48:R49"/>
    <mergeCell ref="S48:S49"/>
    <mergeCell ref="T48:T49"/>
    <mergeCell ref="U48:U49"/>
    <mergeCell ref="F48:F49"/>
    <mergeCell ref="G48:G49"/>
    <mergeCell ref="H48:H49"/>
    <mergeCell ref="I48:I49"/>
    <mergeCell ref="J48:J49"/>
    <mergeCell ref="K48:K49"/>
    <mergeCell ref="R50:R51"/>
    <mergeCell ref="S50:S51"/>
    <mergeCell ref="T50:T51"/>
    <mergeCell ref="U50:U51"/>
    <mergeCell ref="A52:A53"/>
    <mergeCell ref="B52:B53"/>
    <mergeCell ref="C52:C53"/>
    <mergeCell ref="D52:D53"/>
    <mergeCell ref="E52:E53"/>
    <mergeCell ref="G50:G51"/>
    <mergeCell ref="H50:H51"/>
    <mergeCell ref="I50:I51"/>
    <mergeCell ref="J50:J51"/>
    <mergeCell ref="K50:K51"/>
    <mergeCell ref="L50:L51"/>
    <mergeCell ref="A50:A51"/>
    <mergeCell ref="B50:B51"/>
    <mergeCell ref="C50:C51"/>
    <mergeCell ref="D50:D51"/>
    <mergeCell ref="E50:E51"/>
    <mergeCell ref="F50:F51"/>
    <mergeCell ref="L52:L53"/>
    <mergeCell ref="R52:R53"/>
    <mergeCell ref="S52:S53"/>
    <mergeCell ref="T52:T53"/>
    <mergeCell ref="U52:U53"/>
    <mergeCell ref="F52:F53"/>
    <mergeCell ref="G52:G53"/>
    <mergeCell ref="H52:H53"/>
    <mergeCell ref="I52:I53"/>
    <mergeCell ref="J52:J53"/>
    <mergeCell ref="K52:K53"/>
    <mergeCell ref="R54:R55"/>
    <mergeCell ref="S54:S55"/>
    <mergeCell ref="T54:T55"/>
    <mergeCell ref="U54:U55"/>
    <mergeCell ref="K54:K55"/>
    <mergeCell ref="L54:L55"/>
    <mergeCell ref="A56:A57"/>
    <mergeCell ref="B56:B57"/>
    <mergeCell ref="C56:C57"/>
    <mergeCell ref="D56:D57"/>
    <mergeCell ref="E56:E57"/>
    <mergeCell ref="G54:G55"/>
    <mergeCell ref="H54:H55"/>
    <mergeCell ref="I54:I55"/>
    <mergeCell ref="J54:J55"/>
    <mergeCell ref="A54:A55"/>
    <mergeCell ref="B54:B55"/>
    <mergeCell ref="C54:C55"/>
    <mergeCell ref="D54:D55"/>
    <mergeCell ref="E54:E55"/>
    <mergeCell ref="F54:F55"/>
    <mergeCell ref="L56:L57"/>
    <mergeCell ref="R56:R57"/>
    <mergeCell ref="S56:S57"/>
    <mergeCell ref="T56:T57"/>
    <mergeCell ref="U56:U57"/>
    <mergeCell ref="F56:F57"/>
    <mergeCell ref="G56:G57"/>
    <mergeCell ref="H56:H57"/>
    <mergeCell ref="I56:I57"/>
    <mergeCell ref="J56:J57"/>
    <mergeCell ref="K56:K57"/>
    <mergeCell ref="R58:R59"/>
    <mergeCell ref="S58:S59"/>
    <mergeCell ref="T58:T59"/>
    <mergeCell ref="U58:U59"/>
    <mergeCell ref="A60:A61"/>
    <mergeCell ref="B60:B61"/>
    <mergeCell ref="C60:C61"/>
    <mergeCell ref="D60:D61"/>
    <mergeCell ref="E60:E61"/>
    <mergeCell ref="G58:G59"/>
    <mergeCell ref="H58:H59"/>
    <mergeCell ref="I58:I59"/>
    <mergeCell ref="J58:J59"/>
    <mergeCell ref="K58:K59"/>
    <mergeCell ref="L58:L59"/>
    <mergeCell ref="A58:A59"/>
    <mergeCell ref="B58:B59"/>
    <mergeCell ref="C58:C59"/>
    <mergeCell ref="D58:D59"/>
    <mergeCell ref="E58:E59"/>
    <mergeCell ref="F58:F59"/>
    <mergeCell ref="L60:L61"/>
    <mergeCell ref="R60:R61"/>
    <mergeCell ref="S60:S61"/>
    <mergeCell ref="T60:T61"/>
    <mergeCell ref="U60:U61"/>
    <mergeCell ref="F60:F61"/>
    <mergeCell ref="G60:G61"/>
    <mergeCell ref="H60:H61"/>
    <mergeCell ref="I60:I61"/>
    <mergeCell ref="J60:J61"/>
    <mergeCell ref="K60:K61"/>
    <mergeCell ref="R62:R63"/>
    <mergeCell ref="S62:S63"/>
    <mergeCell ref="T62:T63"/>
    <mergeCell ref="U62:U63"/>
    <mergeCell ref="K62:K63"/>
    <mergeCell ref="L62:L63"/>
    <mergeCell ref="A64:A65"/>
    <mergeCell ref="B64:B65"/>
    <mergeCell ref="C64:C65"/>
    <mergeCell ref="D64:D65"/>
    <mergeCell ref="E64:E65"/>
    <mergeCell ref="G62:G63"/>
    <mergeCell ref="H62:H63"/>
    <mergeCell ref="I62:I63"/>
    <mergeCell ref="J62:J63"/>
    <mergeCell ref="A62:A63"/>
    <mergeCell ref="B62:B63"/>
    <mergeCell ref="C62:C63"/>
    <mergeCell ref="D62:D63"/>
    <mergeCell ref="E62:E63"/>
    <mergeCell ref="F62:F63"/>
    <mergeCell ref="L64:L65"/>
    <mergeCell ref="R64:R65"/>
    <mergeCell ref="S64:S65"/>
    <mergeCell ref="T64:T65"/>
    <mergeCell ref="U64:U65"/>
    <mergeCell ref="F64:F65"/>
    <mergeCell ref="G64:G65"/>
    <mergeCell ref="H64:H65"/>
    <mergeCell ref="I64:I65"/>
    <mergeCell ref="J64:J65"/>
    <mergeCell ref="K64:K65"/>
    <mergeCell ref="R66:R67"/>
    <mergeCell ref="S66:S67"/>
    <mergeCell ref="T66:T67"/>
    <mergeCell ref="U66:U67"/>
    <mergeCell ref="A68:A69"/>
    <mergeCell ref="B68:B69"/>
    <mergeCell ref="C68:C69"/>
    <mergeCell ref="D68:D69"/>
    <mergeCell ref="E68:E69"/>
    <mergeCell ref="G66:G67"/>
    <mergeCell ref="H66:H67"/>
    <mergeCell ref="I66:I67"/>
    <mergeCell ref="J66:J67"/>
    <mergeCell ref="K66:K67"/>
    <mergeCell ref="L66:L67"/>
    <mergeCell ref="A66:A67"/>
    <mergeCell ref="B66:B67"/>
    <mergeCell ref="C66:C67"/>
    <mergeCell ref="D66:D67"/>
    <mergeCell ref="E66:E67"/>
    <mergeCell ref="F66:F67"/>
    <mergeCell ref="L68:L69"/>
    <mergeCell ref="R68:R69"/>
    <mergeCell ref="S68:S69"/>
    <mergeCell ref="T68:T69"/>
    <mergeCell ref="U68:U69"/>
    <mergeCell ref="F68:F69"/>
    <mergeCell ref="G68:G69"/>
    <mergeCell ref="H68:H69"/>
    <mergeCell ref="I68:I69"/>
    <mergeCell ref="J68:J69"/>
    <mergeCell ref="K68:K69"/>
    <mergeCell ref="R70:R71"/>
    <mergeCell ref="S70:S71"/>
    <mergeCell ref="T70:T71"/>
    <mergeCell ref="U70:U71"/>
    <mergeCell ref="K70:K71"/>
    <mergeCell ref="L70:L71"/>
    <mergeCell ref="A72:A73"/>
    <mergeCell ref="B72:B73"/>
    <mergeCell ref="C72:C73"/>
    <mergeCell ref="D72:D73"/>
    <mergeCell ref="E72:E73"/>
    <mergeCell ref="G70:G71"/>
    <mergeCell ref="H70:H71"/>
    <mergeCell ref="I70:I71"/>
    <mergeCell ref="J70:J71"/>
    <mergeCell ref="A70:A71"/>
    <mergeCell ref="B70:B71"/>
    <mergeCell ref="C70:C71"/>
    <mergeCell ref="D70:D71"/>
    <mergeCell ref="E70:E71"/>
    <mergeCell ref="F70:F71"/>
    <mergeCell ref="L72:L73"/>
    <mergeCell ref="R72:R73"/>
    <mergeCell ref="S72:S73"/>
    <mergeCell ref="T72:T73"/>
    <mergeCell ref="U72:U73"/>
    <mergeCell ref="F72:F73"/>
    <mergeCell ref="G72:G73"/>
    <mergeCell ref="H72:H73"/>
    <mergeCell ref="I72:I73"/>
    <mergeCell ref="J72:J73"/>
    <mergeCell ref="K72:K73"/>
    <mergeCell ref="R74:R75"/>
    <mergeCell ref="S74:S75"/>
    <mergeCell ref="T74:T75"/>
    <mergeCell ref="U74:U75"/>
    <mergeCell ref="A76:A77"/>
    <mergeCell ref="B76:B77"/>
    <mergeCell ref="C76:C77"/>
    <mergeCell ref="D76:D77"/>
    <mergeCell ref="E76:E77"/>
    <mergeCell ref="G74:G75"/>
    <mergeCell ref="H74:H75"/>
    <mergeCell ref="I74:I75"/>
    <mergeCell ref="J74:J75"/>
    <mergeCell ref="K74:K75"/>
    <mergeCell ref="L74:L75"/>
    <mergeCell ref="A74:A75"/>
    <mergeCell ref="B74:B75"/>
    <mergeCell ref="C74:C75"/>
    <mergeCell ref="D74:D75"/>
    <mergeCell ref="E74:E75"/>
    <mergeCell ref="F74:F75"/>
    <mergeCell ref="A78:B78"/>
    <mergeCell ref="A79:U80"/>
    <mergeCell ref="A81:U82"/>
    <mergeCell ref="A83:U84"/>
    <mergeCell ref="B85:E85"/>
    <mergeCell ref="N85:P85"/>
    <mergeCell ref="L76:L77"/>
    <mergeCell ref="R76:R77"/>
    <mergeCell ref="S76:S77"/>
    <mergeCell ref="T76:T77"/>
    <mergeCell ref="U76:U77"/>
    <mergeCell ref="F76:F77"/>
    <mergeCell ref="G76:G77"/>
    <mergeCell ref="H76:H77"/>
    <mergeCell ref="I76:I77"/>
    <mergeCell ref="J76:J77"/>
    <mergeCell ref="K76:K77"/>
    <mergeCell ref="F89:H89"/>
    <mergeCell ref="Q89:R89"/>
    <mergeCell ref="F86:H86"/>
    <mergeCell ref="Q86:R86"/>
    <mergeCell ref="F87:H87"/>
    <mergeCell ref="Q87:R87"/>
    <mergeCell ref="C88:E88"/>
    <mergeCell ref="F88:H88"/>
    <mergeCell ref="Q88:R88"/>
  </mergeCells>
  <pageMargins left="0.33738425925925924" right="6.1342592592592594E-3" top="0.49687500000000001" bottom="0.3435185185185185" header="0.3" footer="0.3"/>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AmpopArajarkutyun!T34</f>
        <v>0</v>
      </c>
    </row>
  </sheetData>
  <sheetProtection algorithmName="SHA-512" hashValue="xw/G4V22UXH3RYGgFpC3r2yPywnsoo/qenY2r17MF5IaFBRmtkxVzBURp2tRMfQrSlPCuAo3VgH9whulH2y42g==" saltValue="kJJJyBbJ9BH0hV0gthDPh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87" priority="4" operator="notEqual">
      <formula>$C$71</formula>
    </cfRule>
  </conditionalFormatting>
  <conditionalFormatting sqref="C71">
    <cfRule type="cellIs" dxfId="86" priority="3" operator="notEqual">
      <formula>$C$33</formula>
    </cfRule>
  </conditionalFormatting>
  <conditionalFormatting sqref="D33">
    <cfRule type="cellIs" dxfId="85" priority="2" operator="notEqual">
      <formula>$D$71</formula>
    </cfRule>
  </conditionalFormatting>
  <conditionalFormatting sqref="D71">
    <cfRule type="cellIs" dxfId="84" priority="1" operator="notEqual">
      <formula>$D$33</formula>
    </cfRule>
  </conditionalFormatting>
  <pageMargins left="0.59375" right="0.36458333333333331" top="0.75" bottom="0.64583333333333337"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AmpopArajarkutyun!T36</f>
        <v>0</v>
      </c>
    </row>
  </sheetData>
  <sheetProtection algorithmName="SHA-512" hashValue="g4Vc4xLDNz4HT/o/FX0yEG70xWr/eIYIw/bMN61r0kDlkfegm4eCRX99x7FHr7WIvAHaV7XXoCE44epsalBGmQ==" saltValue="nY2eGf1cN9UnWDFIlJ8R3Q=="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83" priority="4" operator="notEqual">
      <formula>$C$71</formula>
    </cfRule>
  </conditionalFormatting>
  <conditionalFormatting sqref="C71">
    <cfRule type="cellIs" dxfId="82" priority="3" operator="notEqual">
      <formula>$C$33</formula>
    </cfRule>
  </conditionalFormatting>
  <conditionalFormatting sqref="D33">
    <cfRule type="cellIs" dxfId="81" priority="2" operator="notEqual">
      <formula>$D$71</formula>
    </cfRule>
  </conditionalFormatting>
  <conditionalFormatting sqref="D71">
    <cfRule type="cellIs" dxfId="80" priority="1" operator="notEqual">
      <formula>$D$33</formula>
    </cfRule>
  </conditionalFormatting>
  <pageMargins left="0.625" right="0.35416666666666669" top="0.75" bottom="0.63541666666666663"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AmpopArajarkutyun!T38</f>
        <v>0</v>
      </c>
    </row>
  </sheetData>
  <sheetProtection algorithmName="SHA-512" hashValue="Y05A+5GK5RyiRi/8jmhS+sC/Hnxmrx5ZKn8O09Ej6jBX36sMxMWq6VXE+h6eiCTbjuJ2V8qQ5ovImgkTv8idzg==" saltValue="ftBX2nPrw4TOAoCEu3P5ew=="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79" priority="4" operator="notEqual">
      <formula>$C$71</formula>
    </cfRule>
  </conditionalFormatting>
  <conditionalFormatting sqref="C71">
    <cfRule type="cellIs" dxfId="78" priority="3" operator="notEqual">
      <formula>$C$33</formula>
    </cfRule>
  </conditionalFormatting>
  <conditionalFormatting sqref="D33">
    <cfRule type="cellIs" dxfId="77" priority="2" operator="notEqual">
      <formula>$D$71</formula>
    </cfRule>
  </conditionalFormatting>
  <conditionalFormatting sqref="D71">
    <cfRule type="cellIs" dxfId="76" priority="1" operator="notEqual">
      <formula>$D$33</formula>
    </cfRule>
  </conditionalFormatting>
  <pageMargins left="0.59375" right="0.30208333333333331" top="0.75" bottom="0.62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AmpopArajarkutyun!T40</f>
        <v>0</v>
      </c>
    </row>
  </sheetData>
  <sheetProtection algorithmName="SHA-512" hashValue="0DkF3MD0QNucyh1Zvqqrz813ZU4sfuXXgeWbpl9uF3Y9iys5wGe6XbA28TWsbOzlhkw5DYtVxAjNT4ZkaKEflA==" saltValue="3af+s92MdKXRtw6knofPX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75" priority="4" operator="notEqual">
      <formula>$C$71</formula>
    </cfRule>
  </conditionalFormatting>
  <conditionalFormatting sqref="C71">
    <cfRule type="cellIs" dxfId="74" priority="3" operator="notEqual">
      <formula>$C$33</formula>
    </cfRule>
  </conditionalFormatting>
  <conditionalFormatting sqref="D33">
    <cfRule type="cellIs" dxfId="73" priority="2" operator="notEqual">
      <formula>$D$71</formula>
    </cfRule>
  </conditionalFormatting>
  <conditionalFormatting sqref="D71">
    <cfRule type="cellIs" dxfId="72" priority="1" operator="notEqual">
      <formula>$D$33</formula>
    </cfRule>
  </conditionalFormatting>
  <pageMargins left="0.625" right="0.375" top="0.75" bottom="0.62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AmpopArajarkutyun!T42</f>
        <v>0</v>
      </c>
    </row>
  </sheetData>
  <sheetProtection algorithmName="SHA-512" hashValue="yLQb61Hm7uh/8bEf/25Lg0o8OYdImVBGzqvHwYgXnlIBrYwACLiEV8caH7G1a3Tp/rm1+rTm0u+J1TUZcRkagQ==" saltValue="wujlvfotU4wMDx8nGYfCHw=="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71" priority="4" operator="notEqual">
      <formula>$C$71</formula>
    </cfRule>
  </conditionalFormatting>
  <conditionalFormatting sqref="C71">
    <cfRule type="cellIs" dxfId="70" priority="3" operator="notEqual">
      <formula>$C$33</formula>
    </cfRule>
  </conditionalFormatting>
  <conditionalFormatting sqref="D33">
    <cfRule type="cellIs" dxfId="69" priority="2" operator="notEqual">
      <formula>$D$71</formula>
    </cfRule>
  </conditionalFormatting>
  <conditionalFormatting sqref="D71">
    <cfRule type="cellIs" dxfId="68" priority="1" operator="notEqual">
      <formula>$D$33</formula>
    </cfRule>
  </conditionalFormatting>
  <pageMargins left="0.61458333333333337" right="0.375" top="0.75" bottom="0.62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AmpopArajarkutyun!T44</f>
        <v>0</v>
      </c>
    </row>
  </sheetData>
  <sheetProtection algorithmName="SHA-512" hashValue="cEZbJGzbqFVdfQMwHrboJO5MYGXAVOQ1VuxEOoVjiH+SUzJJjtsv7vsKX/e7/WlYtRe/ub1UkQFiAlIp+IIPaQ==" saltValue="8P1qBoxwy+CLYyq4mWaMrQ=="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67" priority="4" operator="notEqual">
      <formula>$C$71</formula>
    </cfRule>
  </conditionalFormatting>
  <conditionalFormatting sqref="C71">
    <cfRule type="cellIs" dxfId="66" priority="3" operator="notEqual">
      <formula>$C$33</formula>
    </cfRule>
  </conditionalFormatting>
  <conditionalFormatting sqref="D33">
    <cfRule type="cellIs" dxfId="65" priority="2" operator="notEqual">
      <formula>$D$71</formula>
    </cfRule>
  </conditionalFormatting>
  <conditionalFormatting sqref="D71">
    <cfRule type="cellIs" dxfId="64" priority="1" operator="notEqual">
      <formula>$D$33</formula>
    </cfRule>
  </conditionalFormatting>
  <pageMargins left="0.61458333333333337" right="0.35416666666666669" top="0.75" bottom="0.61458333333333337"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AmpopArajarkutyun!T46</f>
        <v>0</v>
      </c>
    </row>
  </sheetData>
  <sheetProtection algorithmName="SHA-512" hashValue="pdc3kfRSKmK4lCzmFfiJF8NbFhIWFQ270ppaOnTm6/stveEAIoR19jvBYoNZ6c2SNHrCbsk384t142S3M/K5Qw==" saltValue="UoP4+O00AHCbTx1fXoNTg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63" priority="4" operator="notEqual">
      <formula>$C$71</formula>
    </cfRule>
  </conditionalFormatting>
  <conditionalFormatting sqref="C71">
    <cfRule type="cellIs" dxfId="62" priority="3" operator="notEqual">
      <formula>$C$33</formula>
    </cfRule>
  </conditionalFormatting>
  <conditionalFormatting sqref="D33">
    <cfRule type="cellIs" dxfId="61" priority="2" operator="notEqual">
      <formula>$D$71</formula>
    </cfRule>
  </conditionalFormatting>
  <conditionalFormatting sqref="D71">
    <cfRule type="cellIs" dxfId="60" priority="1" operator="notEqual">
      <formula>$D$33</formula>
    </cfRule>
  </conditionalFormatting>
  <pageMargins left="0.60416666666666663" right="0.375" top="0.75" bottom="0.64583333333333337"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AmpopArajarkutyun!T48</f>
        <v>0</v>
      </c>
    </row>
  </sheetData>
  <sheetProtection algorithmName="SHA-512" hashValue="RStlXBM2jFlhwBWDjVdVfwp7k69BTxvh2YGteGMYCmqdmqJuXAtJZ0ipHxPHj89L1PHf9qiq3qih55zh2xtJrA==" saltValue="HpXXDjZpbgx7vDYiNLqqGQ=="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59" priority="4" operator="notEqual">
      <formula>$C$71</formula>
    </cfRule>
  </conditionalFormatting>
  <conditionalFormatting sqref="C71">
    <cfRule type="cellIs" dxfId="58" priority="3" operator="notEqual">
      <formula>$C$33</formula>
    </cfRule>
  </conditionalFormatting>
  <conditionalFormatting sqref="D33">
    <cfRule type="cellIs" dxfId="57" priority="2" operator="notEqual">
      <formula>$D$71</formula>
    </cfRule>
  </conditionalFormatting>
  <conditionalFormatting sqref="D71">
    <cfRule type="cellIs" dxfId="56" priority="1" operator="notEqual">
      <formula>$D$33</formula>
    </cfRule>
  </conditionalFormatting>
  <pageMargins left="0.5" right="0.36458333333333331" top="0.75" bottom="0.62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AmpopArajarkutyun!T50</f>
        <v>0</v>
      </c>
    </row>
  </sheetData>
  <sheetProtection algorithmName="SHA-512" hashValue="31nwxuqw6t84dvAmZrdLnnTWrHJoydE2ZPtrVgGpCnJdQStN3xZPJ6qh6xIMIEIINcK64QZzB795SK5mcB7BqQ==" saltValue="Z4M6Ee998lLLkup1z+TrfQ=="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55" priority="4" operator="notEqual">
      <formula>$C$71</formula>
    </cfRule>
  </conditionalFormatting>
  <conditionalFormatting sqref="C71">
    <cfRule type="cellIs" dxfId="54" priority="3" operator="notEqual">
      <formula>$C$33</formula>
    </cfRule>
  </conditionalFormatting>
  <conditionalFormatting sqref="D33">
    <cfRule type="cellIs" dxfId="53" priority="2" operator="notEqual">
      <formula>$D$71</formula>
    </cfRule>
  </conditionalFormatting>
  <conditionalFormatting sqref="D71">
    <cfRule type="cellIs" dxfId="52" priority="1" operator="notEqual">
      <formula>$D$33</formula>
    </cfRule>
  </conditionalFormatting>
  <pageMargins left="0.61458333333333337" right="0.35416666666666669" top="0.75" bottom="0.6562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AmpopArajarkutyun!T52</f>
        <v>0</v>
      </c>
    </row>
  </sheetData>
  <sheetProtection algorithmName="SHA-512" hashValue="Gdk59tGVx2gecaQB/vym3hulPpC1ic4pJpNvub5NGmGyZ5XO99ZPdAZ+V+pXsaYSIFyv0JVK58ECXKNW0rbrWQ==" saltValue="uBp41UwiqXvq7BiMPhTjxg=="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51" priority="4" operator="notEqual">
      <formula>$C$71</formula>
    </cfRule>
  </conditionalFormatting>
  <conditionalFormatting sqref="C71">
    <cfRule type="cellIs" dxfId="50" priority="3" operator="notEqual">
      <formula>$C$33</formula>
    </cfRule>
  </conditionalFormatting>
  <conditionalFormatting sqref="D33">
    <cfRule type="cellIs" dxfId="49" priority="2" operator="notEqual">
      <formula>$D$71</formula>
    </cfRule>
  </conditionalFormatting>
  <conditionalFormatting sqref="D71">
    <cfRule type="cellIs" dxfId="48" priority="1" operator="notEqual">
      <formula>$D$33</formula>
    </cfRule>
  </conditionalFormatting>
  <pageMargins left="0.55208333333333337" right="0.34375" top="0.75" bottom="0.64583333333333337"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4">
        <v>1</v>
      </c>
      <c r="G9" s="194" t="s">
        <v>46</v>
      </c>
      <c r="H9" s="194"/>
      <c r="I9" s="194"/>
      <c r="J9" s="194"/>
      <c r="K9" s="194"/>
      <c r="L9" s="194"/>
      <c r="M9" s="194"/>
      <c r="N9" s="125" t="s">
        <v>47</v>
      </c>
      <c r="O9" s="126">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25" t="s">
        <v>174</v>
      </c>
      <c r="O118" s="127"/>
    </row>
    <row r="119" spans="6:15" ht="39.75" customHeight="1" x14ac:dyDescent="0.25">
      <c r="F119" s="120"/>
      <c r="G119" s="195" t="s">
        <v>169</v>
      </c>
      <c r="H119" s="195"/>
      <c r="I119" s="195"/>
      <c r="J119" s="195"/>
      <c r="K119" s="195"/>
      <c r="L119" s="195"/>
      <c r="M119" s="195"/>
      <c r="N119" s="125" t="s">
        <v>175</v>
      </c>
      <c r="O119" s="127"/>
    </row>
    <row r="120" spans="6:15" ht="54" customHeight="1" x14ac:dyDescent="0.25">
      <c r="F120" s="120"/>
      <c r="G120" s="195" t="s">
        <v>170</v>
      </c>
      <c r="H120" s="195"/>
      <c r="I120" s="195"/>
      <c r="J120" s="195"/>
      <c r="K120" s="195"/>
      <c r="L120" s="195"/>
      <c r="M120" s="195"/>
      <c r="N120" s="125" t="s">
        <v>176</v>
      </c>
      <c r="O120" s="127"/>
    </row>
    <row r="121" spans="6:15" ht="183" customHeight="1" x14ac:dyDescent="0.25">
      <c r="F121" s="120"/>
      <c r="G121" s="195" t="s">
        <v>171</v>
      </c>
      <c r="H121" s="195"/>
      <c r="I121" s="195"/>
      <c r="J121" s="195"/>
      <c r="K121" s="195"/>
      <c r="L121" s="195"/>
      <c r="M121" s="195"/>
      <c r="N121" s="125" t="s">
        <v>177</v>
      </c>
      <c r="O121" s="127"/>
    </row>
    <row r="122" spans="6:15" ht="129.75" customHeight="1" x14ac:dyDescent="0.25">
      <c r="F122" s="128">
        <v>4</v>
      </c>
      <c r="G122" s="195" t="s">
        <v>172</v>
      </c>
      <c r="H122" s="195"/>
      <c r="I122" s="195"/>
      <c r="J122" s="195"/>
      <c r="K122" s="195"/>
      <c r="L122" s="195"/>
      <c r="M122" s="195"/>
      <c r="N122" s="125" t="s">
        <v>129</v>
      </c>
      <c r="O122" s="127"/>
    </row>
    <row r="123" spans="6:15" ht="33" customHeight="1" x14ac:dyDescent="0.25">
      <c r="F123" s="128">
        <v>5</v>
      </c>
      <c r="G123" s="194" t="s">
        <v>178</v>
      </c>
      <c r="H123" s="194"/>
      <c r="I123" s="194"/>
      <c r="J123" s="194"/>
      <c r="K123" s="194"/>
      <c r="L123" s="194"/>
      <c r="M123" s="194"/>
      <c r="N123" s="125" t="s">
        <v>131</v>
      </c>
      <c r="O123" s="122">
        <f>O10+O83+O122</f>
        <v>0</v>
      </c>
    </row>
    <row r="124" spans="6:15" ht="28.5" customHeight="1" x14ac:dyDescent="0.25">
      <c r="F124" s="128">
        <v>6</v>
      </c>
      <c r="G124" s="194" t="s">
        <v>179</v>
      </c>
      <c r="H124" s="194"/>
      <c r="I124" s="194"/>
      <c r="J124" s="194"/>
      <c r="K124" s="194"/>
      <c r="L124" s="194"/>
      <c r="M124" s="194"/>
      <c r="N124" s="125" t="s">
        <v>133</v>
      </c>
      <c r="O124" s="122">
        <f>O9+O123</f>
        <v>0</v>
      </c>
    </row>
    <row r="125" spans="6:15" ht="15" customHeight="1" x14ac:dyDescent="0.25">
      <c r="F125" s="128">
        <v>7</v>
      </c>
      <c r="G125" s="194" t="s">
        <v>147</v>
      </c>
      <c r="H125" s="194"/>
      <c r="I125" s="194"/>
      <c r="J125" s="194"/>
      <c r="K125" s="194"/>
      <c r="L125" s="194"/>
      <c r="M125" s="194"/>
      <c r="N125" s="125" t="s">
        <v>137</v>
      </c>
      <c r="O125" s="123">
        <v>0.5</v>
      </c>
    </row>
    <row r="126" spans="6:15" ht="30.75" customHeight="1" x14ac:dyDescent="0.25">
      <c r="F126" s="128">
        <v>8</v>
      </c>
      <c r="G126" s="194" t="s">
        <v>182</v>
      </c>
      <c r="H126" s="194"/>
      <c r="I126" s="194"/>
      <c r="J126" s="194"/>
      <c r="K126" s="194"/>
      <c r="L126" s="194"/>
      <c r="M126" s="194"/>
      <c r="N126" s="125" t="s">
        <v>142</v>
      </c>
      <c r="O126" s="122">
        <f>O124*O125</f>
        <v>0</v>
      </c>
    </row>
    <row r="127" spans="6:15" ht="27.75" thickBot="1" x14ac:dyDescent="0.3">
      <c r="F127" s="109">
        <v>9</v>
      </c>
      <c r="G127" s="233" t="s">
        <v>181</v>
      </c>
      <c r="H127" s="233"/>
      <c r="I127" s="233"/>
      <c r="J127" s="233"/>
      <c r="K127" s="233"/>
      <c r="L127" s="233"/>
      <c r="M127" s="233"/>
      <c r="N127" s="121" t="s">
        <v>183</v>
      </c>
      <c r="O127" s="134">
        <f>AmpopArajarkutyun!T18</f>
        <v>0</v>
      </c>
    </row>
  </sheetData>
  <sheetProtection algorithmName="SHA-512" hashValue="DegukgpHGMBGVBbm79M4mi5Oou3DlE359L35yl2eTkEg+8VCXM2XBAJnecNEM+Ssgc2/bbzMl3c8LI5w37Mewg==" saltValue="+jfJ1mWDv3dyaEc1B1H0kQ==" spinCount="100000" sheet="1" selectLockedCells="1"/>
  <mergeCells count="104">
    <mergeCell ref="F55:F59"/>
    <mergeCell ref="F60:F68"/>
    <mergeCell ref="F69:F73"/>
    <mergeCell ref="F48:F54"/>
    <mergeCell ref="O83:O89"/>
    <mergeCell ref="N90:N93"/>
    <mergeCell ref="O90:O93"/>
    <mergeCell ref="N94:N96"/>
    <mergeCell ref="O94:O96"/>
    <mergeCell ref="N48:N54"/>
    <mergeCell ref="N55:N59"/>
    <mergeCell ref="N60:N68"/>
    <mergeCell ref="O48:O54"/>
    <mergeCell ref="O55:O59"/>
    <mergeCell ref="O60:O68"/>
    <mergeCell ref="O10:O13"/>
    <mergeCell ref="O15:O16"/>
    <mergeCell ref="O17:O22"/>
    <mergeCell ref="O23:O27"/>
    <mergeCell ref="O28:O32"/>
    <mergeCell ref="N10:N13"/>
    <mergeCell ref="N15:N16"/>
    <mergeCell ref="N17:N22"/>
    <mergeCell ref="N23:N27"/>
    <mergeCell ref="N28:N32"/>
    <mergeCell ref="O40:O41"/>
    <mergeCell ref="G35:M39"/>
    <mergeCell ref="G40:M41"/>
    <mergeCell ref="G42:M47"/>
    <mergeCell ref="F33:F34"/>
    <mergeCell ref="F35:F39"/>
    <mergeCell ref="F40:F41"/>
    <mergeCell ref="F42:F47"/>
    <mergeCell ref="N33:N34"/>
    <mergeCell ref="O33:O34"/>
    <mergeCell ref="O35:O39"/>
    <mergeCell ref="O42:O47"/>
    <mergeCell ref="N35:N39"/>
    <mergeCell ref="N40:N41"/>
    <mergeCell ref="N42:N47"/>
    <mergeCell ref="F23:F27"/>
    <mergeCell ref="F28:F32"/>
    <mergeCell ref="G33:M34"/>
    <mergeCell ref="F15:F16"/>
    <mergeCell ref="F17:F22"/>
    <mergeCell ref="G10:M13"/>
    <mergeCell ref="G15:M16"/>
    <mergeCell ref="G17:M22"/>
    <mergeCell ref="G23:M27"/>
    <mergeCell ref="G28:M32"/>
    <mergeCell ref="G127:M127"/>
    <mergeCell ref="A1:D2"/>
    <mergeCell ref="F1:O1"/>
    <mergeCell ref="F2:O2"/>
    <mergeCell ref="A3:D4"/>
    <mergeCell ref="F3:M3"/>
    <mergeCell ref="N3:O3"/>
    <mergeCell ref="F4:M4"/>
    <mergeCell ref="N4:O5"/>
    <mergeCell ref="A5:D6"/>
    <mergeCell ref="F6:I6"/>
    <mergeCell ref="N6:O6"/>
    <mergeCell ref="G7:M7"/>
    <mergeCell ref="G8:M8"/>
    <mergeCell ref="G9:M9"/>
    <mergeCell ref="A34:D34"/>
    <mergeCell ref="G14:M14"/>
    <mergeCell ref="F10:F13"/>
    <mergeCell ref="G48:M54"/>
    <mergeCell ref="G55:M59"/>
    <mergeCell ref="G69:M73"/>
    <mergeCell ref="N69:N73"/>
    <mergeCell ref="O69:O73"/>
    <mergeCell ref="G60:M68"/>
    <mergeCell ref="G97:M117"/>
    <mergeCell ref="N97:N117"/>
    <mergeCell ref="O97:O117"/>
    <mergeCell ref="A73:D73"/>
    <mergeCell ref="A74:D74"/>
    <mergeCell ref="G83:M89"/>
    <mergeCell ref="F83:F89"/>
    <mergeCell ref="G90:M93"/>
    <mergeCell ref="F90:F93"/>
    <mergeCell ref="G94:M96"/>
    <mergeCell ref="F94:F96"/>
    <mergeCell ref="G74:M79"/>
    <mergeCell ref="G80:M82"/>
    <mergeCell ref="N74:N79"/>
    <mergeCell ref="N80:N82"/>
    <mergeCell ref="O74:O79"/>
    <mergeCell ref="O80:O82"/>
    <mergeCell ref="F97:F117"/>
    <mergeCell ref="F74:F79"/>
    <mergeCell ref="F80:F82"/>
    <mergeCell ref="N83:N89"/>
    <mergeCell ref="G123:M123"/>
    <mergeCell ref="G124:M124"/>
    <mergeCell ref="G125:M125"/>
    <mergeCell ref="G126:M126"/>
    <mergeCell ref="G122:M122"/>
    <mergeCell ref="G118:M118"/>
    <mergeCell ref="G119:M119"/>
    <mergeCell ref="G120:M120"/>
    <mergeCell ref="G121:M121"/>
  </mergeCells>
  <conditionalFormatting sqref="D71">
    <cfRule type="cellIs" dxfId="120" priority="4" operator="notEqual">
      <formula>$D$33</formula>
    </cfRule>
  </conditionalFormatting>
  <conditionalFormatting sqref="D33">
    <cfRule type="cellIs" dxfId="119" priority="3" operator="notEqual">
      <formula>$D$71</formula>
    </cfRule>
  </conditionalFormatting>
  <conditionalFormatting sqref="C33">
    <cfRule type="cellIs" dxfId="118" priority="2" operator="notEqual">
      <formula>$C$71</formula>
    </cfRule>
  </conditionalFormatting>
  <conditionalFormatting sqref="C71">
    <cfRule type="cellIs" dxfId="117" priority="1" operator="notEqual">
      <formula>$C$33</formula>
    </cfRule>
  </conditionalFormatting>
  <pageMargins left="0.7" right="0.7" top="0.70895833333333336" bottom="0.15375" header="0.3" footer="0.3"/>
  <pageSetup scale="82" orientation="portrait" r:id="rId1"/>
  <rowBreaks count="2" manualBreakCount="2">
    <brk id="34" max="16383" man="1"/>
    <brk id="72" max="14" man="1"/>
  </rowBreaks>
  <colBreaks count="1" manualBreakCount="1">
    <brk id="4" max="1048575" man="1"/>
  </colBreaks>
  <ignoredErrors>
    <ignoredError sqref="N118:N120 N123:N127 N121:N12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AmpopArajarkutyun!T54</f>
        <v>0</v>
      </c>
    </row>
  </sheetData>
  <sheetProtection algorithmName="SHA-512" hashValue="vsBRQk678EilEh6Dv4Kc92X51mWlozECl3JMTI22Z74BZu+uC/tGYz+y0ls/5WU523GWi83y/tX+xJLXWGw1hw==" saltValue="xLgKY1/1OKgvflUdNjjHVg=="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47" priority="4" operator="notEqual">
      <formula>$C$71</formula>
    </cfRule>
  </conditionalFormatting>
  <conditionalFormatting sqref="C71">
    <cfRule type="cellIs" dxfId="46" priority="3" operator="notEqual">
      <formula>$C$33</formula>
    </cfRule>
  </conditionalFormatting>
  <conditionalFormatting sqref="D33">
    <cfRule type="cellIs" dxfId="45" priority="2" operator="notEqual">
      <formula>$D$71</formula>
    </cfRule>
  </conditionalFormatting>
  <conditionalFormatting sqref="D71">
    <cfRule type="cellIs" dxfId="44" priority="1" operator="notEqual">
      <formula>$D$33</formula>
    </cfRule>
  </conditionalFormatting>
  <pageMargins left="0.55208333333333337" right="0.35416666666666669" top="0.75" bottom="0.61458333333333337"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AmpopArajarkutyun!T56</f>
        <v>0</v>
      </c>
    </row>
  </sheetData>
  <sheetProtection algorithmName="SHA-512" hashValue="2n8rtAtNoW63iB/8Gj1ErycM+/+s8/xyHSsI9SL3psGMfng+tFOxZcgfG0TyiTrGP43R2Ka+0/R2OkteYgQbgA==" saltValue="xZVUTC3Qfc9BEUCB+0HiS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43" priority="4" operator="notEqual">
      <formula>$C$71</formula>
    </cfRule>
  </conditionalFormatting>
  <conditionalFormatting sqref="C71">
    <cfRule type="cellIs" dxfId="42" priority="3" operator="notEqual">
      <formula>$C$33</formula>
    </cfRule>
  </conditionalFormatting>
  <conditionalFormatting sqref="D33">
    <cfRule type="cellIs" dxfId="41" priority="2" operator="notEqual">
      <formula>$D$71</formula>
    </cfRule>
  </conditionalFormatting>
  <conditionalFormatting sqref="D71">
    <cfRule type="cellIs" dxfId="40" priority="1" operator="notEqual">
      <formula>$D$33</formula>
    </cfRule>
  </conditionalFormatting>
  <pageMargins left="0.55208333333333337" right="0.28125" top="0.75" bottom="0.6562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AmpopArajarkutyun!T58</f>
        <v>0</v>
      </c>
    </row>
  </sheetData>
  <sheetProtection algorithmName="SHA-512" hashValue="4B6eHpGjaDXyl4zR3TfUVn5IVKyOZV8yl9wub9UQMTqTnmG61o5s2ISacMzVA/bxchnVpTCeOYSPKM43Uj4zyg==" saltValue="GGFKaytYDFswYbn40AFh7w=="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39" priority="4" operator="notEqual">
      <formula>$C$71</formula>
    </cfRule>
  </conditionalFormatting>
  <conditionalFormatting sqref="C71">
    <cfRule type="cellIs" dxfId="38" priority="3" operator="notEqual">
      <formula>$C$33</formula>
    </cfRule>
  </conditionalFormatting>
  <conditionalFormatting sqref="D33">
    <cfRule type="cellIs" dxfId="37" priority="2" operator="notEqual">
      <formula>$D$71</formula>
    </cfRule>
  </conditionalFormatting>
  <conditionalFormatting sqref="D71">
    <cfRule type="cellIs" dxfId="36" priority="1" operator="notEqual">
      <formula>$D$33</formula>
    </cfRule>
  </conditionalFormatting>
  <pageMargins left="0.57291666666666663" right="0.30208333333333331" top="0.75" bottom="0.61458333333333337"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AmpopArajarkutyun!T60</f>
        <v>0</v>
      </c>
    </row>
  </sheetData>
  <sheetProtection algorithmName="SHA-512" hashValue="nRGcy6CcCgCb/DD8Jhq/om2DRL3ur52igkjsDNNUWSL/01OkmR3QXs9/CazVfZaahWgACcn3Kjcr0hW8PgE2RA==" saltValue="7I1q3a3317sql+k7TR+RLw=="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35" priority="4" operator="notEqual">
      <formula>$C$71</formula>
    </cfRule>
  </conditionalFormatting>
  <conditionalFormatting sqref="C71">
    <cfRule type="cellIs" dxfId="34" priority="3" operator="notEqual">
      <formula>$C$33</formula>
    </cfRule>
  </conditionalFormatting>
  <conditionalFormatting sqref="D33">
    <cfRule type="cellIs" dxfId="33" priority="2" operator="notEqual">
      <formula>$D$71</formula>
    </cfRule>
  </conditionalFormatting>
  <conditionalFormatting sqref="D71">
    <cfRule type="cellIs" dxfId="32" priority="1" operator="notEqual">
      <formula>$D$33</formula>
    </cfRule>
  </conditionalFormatting>
  <pageMargins left="0.48958333333333331" right="0.36458333333333331" top="0.75" bottom="0.64583333333333337"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AmpopArajarkutyun!T62</f>
        <v>0</v>
      </c>
    </row>
  </sheetData>
  <sheetProtection algorithmName="SHA-512" hashValue="MUjOMhx3j8XNxvnMi0D18q6DNU70fNT0SA75Gss+MijXYPjHB9nak508ZOpoxDtD6PM0cyo+ed/11gdLgLW+WA==" saltValue="wAk6yTkpSB2L2xuYFsxA+g=="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31" priority="4" operator="notEqual">
      <formula>$C$71</formula>
    </cfRule>
  </conditionalFormatting>
  <conditionalFormatting sqref="C71">
    <cfRule type="cellIs" dxfId="30" priority="3" operator="notEqual">
      <formula>$C$33</formula>
    </cfRule>
  </conditionalFormatting>
  <conditionalFormatting sqref="D33">
    <cfRule type="cellIs" dxfId="29" priority="2" operator="notEqual">
      <formula>$D$71</formula>
    </cfRule>
  </conditionalFormatting>
  <conditionalFormatting sqref="D71">
    <cfRule type="cellIs" dxfId="28" priority="1" operator="notEqual">
      <formula>$D$33</formula>
    </cfRule>
  </conditionalFormatting>
  <pageMargins left="0.57291666666666663" right="0.32291666666666669" top="0.75" bottom="0.61458333333333337"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AmpopArajarkutyun!T64</f>
        <v>0</v>
      </c>
    </row>
  </sheetData>
  <sheetProtection algorithmName="SHA-512" hashValue="tN3aJg/0q1Yd0zZYNjYgJHLjkiZgo4xkw7Lvx6ZFmRu0VizxNNqlch3SyD9HIZaGb9ttUoGRp6Xu86UsTfnPPg==" saltValue="odlWOKLJKgXpRqc/c5l85g=="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27" priority="4" operator="notEqual">
      <formula>$C$71</formula>
    </cfRule>
  </conditionalFormatting>
  <conditionalFormatting sqref="C71">
    <cfRule type="cellIs" dxfId="26" priority="3" operator="notEqual">
      <formula>$C$33</formula>
    </cfRule>
  </conditionalFormatting>
  <conditionalFormatting sqref="D33">
    <cfRule type="cellIs" dxfId="25" priority="2" operator="notEqual">
      <formula>$D$71</formula>
    </cfRule>
  </conditionalFormatting>
  <conditionalFormatting sqref="D71">
    <cfRule type="cellIs" dxfId="24" priority="1" operator="notEqual">
      <formula>$D$33</formula>
    </cfRule>
  </conditionalFormatting>
  <pageMargins left="0.53125" right="0.35416666666666669" top="0.75" bottom="0.57291666666666663"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AmpopArajarkutyun!T66</f>
        <v>0</v>
      </c>
    </row>
  </sheetData>
  <sheetProtection algorithmName="SHA-512" hashValue="T7QCdYn2EEx/GyJ4gXGfHbrV6oKVjGcA1BHsohBp9mJBuvOs8Q8Rq/dTEz4tnhl6WC+gTMv+dxcUamb4zmCJgA==" saltValue="T33dQuKApQVXsCiqxpxt2g=="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23" priority="4" operator="notEqual">
      <formula>$C$71</formula>
    </cfRule>
  </conditionalFormatting>
  <conditionalFormatting sqref="C71">
    <cfRule type="cellIs" dxfId="22" priority="3" operator="notEqual">
      <formula>$C$33</formula>
    </cfRule>
  </conditionalFormatting>
  <conditionalFormatting sqref="D33">
    <cfRule type="cellIs" dxfId="21" priority="2" operator="notEqual">
      <formula>$D$71</formula>
    </cfRule>
  </conditionalFormatting>
  <conditionalFormatting sqref="D71">
    <cfRule type="cellIs" dxfId="20" priority="1" operator="notEqual">
      <formula>$D$33</formula>
    </cfRule>
  </conditionalFormatting>
  <pageMargins left="0.59375" right="0.375" top="0.75" bottom="0.63541666666666663"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AmpopArajarkutyun!T68</f>
        <v>0</v>
      </c>
    </row>
  </sheetData>
  <sheetProtection algorithmName="SHA-512" hashValue="ilON/TP1EI2w/sWJ/cBtOhFcBtV1FYzAa3oFYUePpRTxXf/jN2lZ5OThgu3RJZSpI2RfgL2KofpDZRNs67eHng==" saltValue="vjU6pRC5PY/P9VsD/7y9W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19" priority="4" operator="notEqual">
      <formula>$C$71</formula>
    </cfRule>
  </conditionalFormatting>
  <conditionalFormatting sqref="C71">
    <cfRule type="cellIs" dxfId="18" priority="3" operator="notEqual">
      <formula>$C$33</formula>
    </cfRule>
  </conditionalFormatting>
  <conditionalFormatting sqref="D33">
    <cfRule type="cellIs" dxfId="17" priority="2" operator="notEqual">
      <formula>$D$71</formula>
    </cfRule>
  </conditionalFormatting>
  <conditionalFormatting sqref="D71">
    <cfRule type="cellIs" dxfId="16" priority="1" operator="notEqual">
      <formula>$D$33</formula>
    </cfRule>
  </conditionalFormatting>
  <pageMargins left="0.7" right="0.34375" top="0.75" bottom="0.62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AmpopArajarkutyun!T70</f>
        <v>0</v>
      </c>
    </row>
  </sheetData>
  <sheetProtection algorithmName="SHA-512" hashValue="ufFrr/VyMcYTGXg9EupSXlSiJ67wKYdEe9QFKqlxBqMer3+O9MsuxUQW22JLh9WVDth246k+q7YMadCg7gTk5A==" saltValue="0afM2FK9V7Tqq6u3cOX5o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15" priority="4" operator="notEqual">
      <formula>$C$71</formula>
    </cfRule>
  </conditionalFormatting>
  <conditionalFormatting sqref="C71">
    <cfRule type="cellIs" dxfId="14" priority="3" operator="notEqual">
      <formula>$C$33</formula>
    </cfRule>
  </conditionalFormatting>
  <conditionalFormatting sqref="D33">
    <cfRule type="cellIs" dxfId="13" priority="2" operator="notEqual">
      <formula>$D$71</formula>
    </cfRule>
  </conditionalFormatting>
  <conditionalFormatting sqref="D71">
    <cfRule type="cellIs" dxfId="12" priority="1" operator="notEqual">
      <formula>$D$33</formula>
    </cfRule>
  </conditionalFormatting>
  <pageMargins left="0.57291666666666663" right="0.36458333333333331" top="0.75" bottom="0.60416666666666663"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AmpopArajarkutyun!T72</f>
        <v>0</v>
      </c>
    </row>
  </sheetData>
  <sheetProtection algorithmName="SHA-512" hashValue="6ZFA1JJ7uu4ZFdvl0qFcSwNe1DoW/rW4wdL0ZulXZ2j0hIG3tnWwFpVNj9wugDLNXPr4B37nQFHOVpYpLf4HbA==" saltValue="No8hGlx+jU6xOThIl3tt/w=="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11" priority="4" operator="notEqual">
      <formula>$C$71</formula>
    </cfRule>
  </conditionalFormatting>
  <conditionalFormatting sqref="C71">
    <cfRule type="cellIs" dxfId="10" priority="3" operator="notEqual">
      <formula>$C$33</formula>
    </cfRule>
  </conditionalFormatting>
  <conditionalFormatting sqref="D33">
    <cfRule type="cellIs" dxfId="9" priority="2" operator="notEqual">
      <formula>$D$71</formula>
    </cfRule>
  </conditionalFormatting>
  <conditionalFormatting sqref="D71">
    <cfRule type="cellIs" dxfId="8" priority="1" operator="notEqual">
      <formula>$D$33</formula>
    </cfRule>
  </conditionalFormatting>
  <pageMargins left="0.7" right="0.34375" top="0.75" bottom="0.64583333333333337"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AmpopArajarkutyun!T20</f>
        <v>0</v>
      </c>
    </row>
  </sheetData>
  <sheetProtection algorithmName="SHA-512" hashValue="R5E3HjZFrSIl4y0P0KNLPzTKG+3XBiL4a7YPx4uQqlN5VQDz/4NJSF5GBTVGZbezRNhXhA3FW3M3FGmcdptRjw==" saltValue="O/O8IMCdPOxAuKuGSOkXlQ==" spinCount="100000" sheet="1" selectLockedCells="1"/>
  <mergeCells count="104">
    <mergeCell ref="G55:M59"/>
    <mergeCell ref="N55:N59"/>
    <mergeCell ref="O55:O59"/>
    <mergeCell ref="O23:O27"/>
    <mergeCell ref="F28:F32"/>
    <mergeCell ref="G28:M32"/>
    <mergeCell ref="N28:N32"/>
    <mergeCell ref="O28:O32"/>
    <mergeCell ref="F33:F34"/>
    <mergeCell ref="G33:M34"/>
    <mergeCell ref="N33:N34"/>
    <mergeCell ref="O33:O34"/>
    <mergeCell ref="A1:D2"/>
    <mergeCell ref="F1:O1"/>
    <mergeCell ref="F2:O2"/>
    <mergeCell ref="A3:D4"/>
    <mergeCell ref="F3:M3"/>
    <mergeCell ref="N3:O3"/>
    <mergeCell ref="F4:M4"/>
    <mergeCell ref="N4:O5"/>
    <mergeCell ref="A5:D6"/>
    <mergeCell ref="F6:I6"/>
    <mergeCell ref="N6:O6"/>
    <mergeCell ref="G7:M7"/>
    <mergeCell ref="G8:M8"/>
    <mergeCell ref="G9:M9"/>
    <mergeCell ref="F10:F13"/>
    <mergeCell ref="G10:M13"/>
    <mergeCell ref="N10:N13"/>
    <mergeCell ref="O10:O13"/>
    <mergeCell ref="A34:D34"/>
    <mergeCell ref="F35:F39"/>
    <mergeCell ref="G35:M39"/>
    <mergeCell ref="N35:N39"/>
    <mergeCell ref="O35:O39"/>
    <mergeCell ref="G14:M14"/>
    <mergeCell ref="F15:F16"/>
    <mergeCell ref="G15:M16"/>
    <mergeCell ref="N15:N16"/>
    <mergeCell ref="O15:O16"/>
    <mergeCell ref="F17:F22"/>
    <mergeCell ref="G17:M22"/>
    <mergeCell ref="N17:N22"/>
    <mergeCell ref="O17:O22"/>
    <mergeCell ref="F23:F27"/>
    <mergeCell ref="G23:M27"/>
    <mergeCell ref="N23:N27"/>
    <mergeCell ref="O97:O117"/>
    <mergeCell ref="F40:F41"/>
    <mergeCell ref="G40:M41"/>
    <mergeCell ref="N40:N41"/>
    <mergeCell ref="O40:O41"/>
    <mergeCell ref="F94:F96"/>
    <mergeCell ref="G94:M96"/>
    <mergeCell ref="F60:F68"/>
    <mergeCell ref="G60:M68"/>
    <mergeCell ref="N60:N68"/>
    <mergeCell ref="O60:O68"/>
    <mergeCell ref="F69:F73"/>
    <mergeCell ref="G69:M73"/>
    <mergeCell ref="N69:N73"/>
    <mergeCell ref="O69:O73"/>
    <mergeCell ref="F42:F47"/>
    <mergeCell ref="G42:M47"/>
    <mergeCell ref="N42:N47"/>
    <mergeCell ref="O42:O47"/>
    <mergeCell ref="F48:F54"/>
    <mergeCell ref="G48:M54"/>
    <mergeCell ref="N48:N54"/>
    <mergeCell ref="O48:O54"/>
    <mergeCell ref="F55:F59"/>
    <mergeCell ref="O83:O89"/>
    <mergeCell ref="O90:O93"/>
    <mergeCell ref="O94:O96"/>
    <mergeCell ref="F74:F79"/>
    <mergeCell ref="G74:M79"/>
    <mergeCell ref="N74:N79"/>
    <mergeCell ref="O74:O79"/>
    <mergeCell ref="F80:F82"/>
    <mergeCell ref="G80:M82"/>
    <mergeCell ref="N80:N82"/>
    <mergeCell ref="O80:O82"/>
    <mergeCell ref="F83:F89"/>
    <mergeCell ref="G83:M89"/>
    <mergeCell ref="F90:F93"/>
    <mergeCell ref="G90:M93"/>
    <mergeCell ref="F97:F117"/>
    <mergeCell ref="G97:M117"/>
    <mergeCell ref="N97:N117"/>
    <mergeCell ref="A73:D73"/>
    <mergeCell ref="A74:D74"/>
    <mergeCell ref="G127:M127"/>
    <mergeCell ref="G119:M119"/>
    <mergeCell ref="N83:N89"/>
    <mergeCell ref="G125:M125"/>
    <mergeCell ref="G126:M126"/>
    <mergeCell ref="G120:M120"/>
    <mergeCell ref="G121:M121"/>
    <mergeCell ref="G122:M122"/>
    <mergeCell ref="G123:M123"/>
    <mergeCell ref="G124:M124"/>
    <mergeCell ref="N90:N93"/>
    <mergeCell ref="N94:N96"/>
    <mergeCell ref="G118:M118"/>
  </mergeCells>
  <conditionalFormatting sqref="C33">
    <cfRule type="cellIs" dxfId="116" priority="4" operator="notEqual">
      <formula>$C$71</formula>
    </cfRule>
  </conditionalFormatting>
  <conditionalFormatting sqref="C71">
    <cfRule type="cellIs" dxfId="115" priority="3" operator="notEqual">
      <formula>$C$33</formula>
    </cfRule>
  </conditionalFormatting>
  <conditionalFormatting sqref="D33">
    <cfRule type="cellIs" dxfId="114" priority="2" operator="notEqual">
      <formula>$D$71</formula>
    </cfRule>
  </conditionalFormatting>
  <conditionalFormatting sqref="D71">
    <cfRule type="cellIs" dxfId="113" priority="1" operator="notEqual">
      <formula>$D$33</formula>
    </cfRule>
  </conditionalFormatting>
  <pageMargins left="0.7" right="0.27083333333333331" top="0.89583333333333337" bottom="0.42708333333333331"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AmpopArajarkutyun!T74</f>
        <v>0</v>
      </c>
    </row>
  </sheetData>
  <sheetProtection algorithmName="SHA-512" hashValue="7Ylx/nDLLs6p+wQVxK8hEFCVc3o/17Iq3HkyDTk2x+avbm+poGrOen7v+VVUa3m6gzihhevDt+WxdlAVJ0/SKg==" saltValue="IJJk1b13xGvpOlOHq8Tgjg=="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7" priority="4" operator="notEqual">
      <formula>$C$71</formula>
    </cfRule>
  </conditionalFormatting>
  <conditionalFormatting sqref="C71">
    <cfRule type="cellIs" dxfId="6" priority="3" operator="notEqual">
      <formula>$C$33</formula>
    </cfRule>
  </conditionalFormatting>
  <conditionalFormatting sqref="D33">
    <cfRule type="cellIs" dxfId="5" priority="2" operator="notEqual">
      <formula>$D$71</formula>
    </cfRule>
  </conditionalFormatting>
  <conditionalFormatting sqref="D71">
    <cfRule type="cellIs" dxfId="4" priority="1" operator="notEqual">
      <formula>$D$33</formula>
    </cfRule>
  </conditionalFormatting>
  <pageMargins left="0.7" right="0.32291666666666669" top="0.75" bottom="0.562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AmpopArajarkutyun!T76</f>
        <v>0</v>
      </c>
    </row>
  </sheetData>
  <sheetProtection algorithmName="SHA-512" hashValue="tmeB49L16Yr1/cJGxzkExGC4CZIMwwtIiUICKf9vRsqYQQDysN1BzlSYUFXKkNpwY9U/Rr19NBnZgxJ2kZV9Vw==" saltValue="EKOTRE0luXMtT/EsKxbCMw=="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3" priority="4" operator="notEqual">
      <formula>$C$71</formula>
    </cfRule>
  </conditionalFormatting>
  <conditionalFormatting sqref="C71">
    <cfRule type="cellIs" dxfId="2" priority="3" operator="notEqual">
      <formula>$C$33</formula>
    </cfRule>
  </conditionalFormatting>
  <conditionalFormatting sqref="D33">
    <cfRule type="cellIs" dxfId="1" priority="2" operator="notEqual">
      <formula>$D$71</formula>
    </cfRule>
  </conditionalFormatting>
  <conditionalFormatting sqref="D71">
    <cfRule type="cellIs" dxfId="0" priority="1" operator="notEqual">
      <formula>$D$33</formula>
    </cfRule>
  </conditionalFormatting>
  <pageMargins left="0.7" right="0.34375" top="0.75" bottom="0.61458333333333337"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AmpopArajarkutyun!T22</f>
        <v>0</v>
      </c>
    </row>
  </sheetData>
  <sheetProtection algorithmName="SHA-512" hashValue="kYJ/HAQIa60k+CLWyFobblS1p/2NFIPEWKAPPcKEWDw29mn0UdtQcFRZCMm9BB88SUKSkGHO1se7McPsuO9jgA==" saltValue="WdO4oAbKeVZyGx3KelRtb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112" priority="4" operator="notEqual">
      <formula>$C$71</formula>
    </cfRule>
  </conditionalFormatting>
  <conditionalFormatting sqref="C71">
    <cfRule type="cellIs" dxfId="111" priority="3" operator="notEqual">
      <formula>$C$33</formula>
    </cfRule>
  </conditionalFormatting>
  <conditionalFormatting sqref="D33">
    <cfRule type="cellIs" dxfId="110" priority="2" operator="notEqual">
      <formula>$D$71</formula>
    </cfRule>
  </conditionalFormatting>
  <conditionalFormatting sqref="D71">
    <cfRule type="cellIs" dxfId="109" priority="1" operator="notEqual">
      <formula>$D$33</formula>
    </cfRule>
  </conditionalFormatting>
  <pageMargins left="0.625" right="0.375" top="0.75" bottom="0.63541666666666663"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AmpopArajarkutyun!T24</f>
        <v>0</v>
      </c>
    </row>
  </sheetData>
  <sheetProtection algorithmName="SHA-512" hashValue="Ek8Ua/DidR8SfYLdvmu80auEnW+r3XpLm/i+fBEK4oTVGL4Fi49g2aSCq7xRqHJKkbBLk5CKOkTQTzblFpawZA==" saltValue="Na5Rs0ceUx4PpmXreOCfTw=="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108" priority="4" operator="notEqual">
      <formula>$C$71</formula>
    </cfRule>
  </conditionalFormatting>
  <conditionalFormatting sqref="C71">
    <cfRule type="cellIs" dxfId="107" priority="3" operator="notEqual">
      <formula>$C$33</formula>
    </cfRule>
  </conditionalFormatting>
  <conditionalFormatting sqref="D33">
    <cfRule type="cellIs" dxfId="106" priority="2" operator="notEqual">
      <formula>$D$71</formula>
    </cfRule>
  </conditionalFormatting>
  <conditionalFormatting sqref="D71">
    <cfRule type="cellIs" dxfId="105" priority="1" operator="notEqual">
      <formula>$D$33</formula>
    </cfRule>
  </conditionalFormatting>
  <pageMargins left="0.60416666666666663" right="0.36458333333333331" top="0.75" bottom="0.63541666666666663"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AmpopArajarkutyun!T26</f>
        <v>0</v>
      </c>
    </row>
  </sheetData>
  <sheetProtection algorithmName="SHA-512" hashValue="ghQbyXv76m8dcpVgYaFtg4nWBmvail2RaZo+9zphlC5luRwrW/p4eFPFMWIukzc9J6J9DoiKexA94q8Oz6H9DA==" saltValue="A67BexLCD5Er4s2htfY87A=="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104" priority="5" operator="notEqual">
      <formula>$C$71</formula>
    </cfRule>
  </conditionalFormatting>
  <conditionalFormatting sqref="C71">
    <cfRule type="cellIs" dxfId="103" priority="4" operator="notEqual">
      <formula>$C$33</formula>
    </cfRule>
  </conditionalFormatting>
  <conditionalFormatting sqref="D33">
    <cfRule type="cellIs" dxfId="102" priority="3" operator="notEqual">
      <formula>$D$71</formula>
    </cfRule>
    <cfRule type="cellIs" dxfId="101" priority="1" operator="notEqual">
      <formula>$D$71</formula>
    </cfRule>
  </conditionalFormatting>
  <conditionalFormatting sqref="D71">
    <cfRule type="cellIs" dxfId="100" priority="2" operator="notEqual">
      <formula>$D$33</formula>
    </cfRule>
  </conditionalFormatting>
  <pageMargins left="0.625" right="0.375" top="0.75" bottom="0.656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AmpopArajarkutyun!T28</f>
        <v>0</v>
      </c>
    </row>
  </sheetData>
  <sheetProtection algorithmName="SHA-512" hashValue="n7svypLwsBGfrzk0CMNPEkbnQaKo6Mw438/YrsR3DwsADM4R0P/NYiyFK+gG3mv4aNOF+RBosn2KqtTGjvIPwA==" saltValue="pE9d4MwfwA7h6GVGW0CFvQ=="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99" priority="4" operator="notEqual">
      <formula>$C$71</formula>
    </cfRule>
  </conditionalFormatting>
  <conditionalFormatting sqref="C71">
    <cfRule type="cellIs" dxfId="98" priority="3" operator="notEqual">
      <formula>$C$33</formula>
    </cfRule>
  </conditionalFormatting>
  <conditionalFormatting sqref="D33">
    <cfRule type="cellIs" dxfId="97" priority="2" operator="notEqual">
      <formula>$D$71</formula>
    </cfRule>
  </conditionalFormatting>
  <conditionalFormatting sqref="D71">
    <cfRule type="cellIs" dxfId="96" priority="1" operator="notEqual">
      <formula>$D$33</formula>
    </cfRule>
  </conditionalFormatting>
  <pageMargins left="0.63541666666666663" right="0.35416666666666669" top="0.75" bottom="0.63541666666666663"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AmpopArajarkutyun!T30</f>
        <v>0</v>
      </c>
    </row>
  </sheetData>
  <sheetProtection algorithmName="SHA-512" hashValue="M8AJ3RjW6jaIbL3/UGV8pp/IRMoFlK+CPaCdfuOPN2mmAon3zXZLDkD8Pn1Bdd8NcQhZPM68vPJ+DeqDEjQNQg==" saltValue="rQ38E8+g/eOGwsLSwp60iQ=="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95" priority="4" operator="notEqual">
      <formula>$C$71</formula>
    </cfRule>
  </conditionalFormatting>
  <conditionalFormatting sqref="C71">
    <cfRule type="cellIs" dxfId="94" priority="3" operator="notEqual">
      <formula>$C$33</formula>
    </cfRule>
  </conditionalFormatting>
  <conditionalFormatting sqref="D33">
    <cfRule type="cellIs" dxfId="93" priority="2" operator="notEqual">
      <formula>$D$71</formula>
    </cfRule>
  </conditionalFormatting>
  <conditionalFormatting sqref="D71">
    <cfRule type="cellIs" dxfId="92" priority="1" operator="notEqual">
      <formula>$D$33</formula>
    </cfRule>
  </conditionalFormatting>
  <pageMargins left="0.625" right="0.375" top="0.75" bottom="0.62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D2"/>
    </sheetView>
  </sheetViews>
  <sheetFormatPr defaultRowHeight="13.5" x14ac:dyDescent="0.25"/>
  <cols>
    <col min="1" max="1" width="50.28515625" style="24" customWidth="1"/>
    <col min="2" max="2" width="5.28515625" style="110" customWidth="1"/>
    <col min="3" max="3" width="18.5703125" style="24" customWidth="1"/>
    <col min="4" max="4" width="20.42578125" style="24" customWidth="1"/>
    <col min="5" max="5" width="1.42578125" style="24" customWidth="1"/>
    <col min="6" max="6" width="5.85546875" style="24" customWidth="1"/>
    <col min="7" max="7" width="10.140625" style="111" customWidth="1"/>
    <col min="8" max="8" width="10.28515625" style="111" customWidth="1"/>
    <col min="9" max="9" width="10" style="111" customWidth="1"/>
    <col min="10" max="10" width="9.85546875" style="111" customWidth="1"/>
    <col min="11" max="12" width="9.7109375" style="111" customWidth="1"/>
    <col min="13" max="13" width="10.85546875" style="111" customWidth="1"/>
    <col min="14" max="14" width="5" style="24" customWidth="1"/>
    <col min="15" max="15" width="12.140625" style="24" customWidth="1"/>
    <col min="16" max="256" width="9.140625" style="3"/>
    <col min="257" max="257" width="50.28515625" style="3" customWidth="1"/>
    <col min="258" max="258" width="5.28515625" style="3" customWidth="1"/>
    <col min="259" max="259" width="18.5703125" style="3" customWidth="1"/>
    <col min="260" max="260" width="20.42578125" style="3" customWidth="1"/>
    <col min="261" max="261" width="1.42578125" style="3" customWidth="1"/>
    <col min="262" max="262" width="5.85546875" style="3" customWidth="1"/>
    <col min="263" max="263" width="10.140625" style="3" customWidth="1"/>
    <col min="264" max="264" width="10.28515625" style="3" customWidth="1"/>
    <col min="265" max="265" width="10" style="3" customWidth="1"/>
    <col min="266" max="266" width="9.85546875" style="3" customWidth="1"/>
    <col min="267" max="268" width="9.7109375" style="3" customWidth="1"/>
    <col min="269" max="269" width="10.85546875" style="3" customWidth="1"/>
    <col min="270" max="270" width="5" style="3" customWidth="1"/>
    <col min="271" max="271" width="12.140625" style="3" customWidth="1"/>
    <col min="272" max="512" width="9.140625" style="3"/>
    <col min="513" max="513" width="50.28515625" style="3" customWidth="1"/>
    <col min="514" max="514" width="5.28515625" style="3" customWidth="1"/>
    <col min="515" max="515" width="18.5703125" style="3" customWidth="1"/>
    <col min="516" max="516" width="20.42578125" style="3" customWidth="1"/>
    <col min="517" max="517" width="1.42578125" style="3" customWidth="1"/>
    <col min="518" max="518" width="5.85546875" style="3" customWidth="1"/>
    <col min="519" max="519" width="10.140625" style="3" customWidth="1"/>
    <col min="520" max="520" width="10.28515625" style="3" customWidth="1"/>
    <col min="521" max="521" width="10" style="3" customWidth="1"/>
    <col min="522" max="522" width="9.85546875" style="3" customWidth="1"/>
    <col min="523" max="524" width="9.7109375" style="3" customWidth="1"/>
    <col min="525" max="525" width="10.85546875" style="3" customWidth="1"/>
    <col min="526" max="526" width="5" style="3" customWidth="1"/>
    <col min="527" max="527" width="12.140625" style="3" customWidth="1"/>
    <col min="528" max="768" width="9.140625" style="3"/>
    <col min="769" max="769" width="50.28515625" style="3" customWidth="1"/>
    <col min="770" max="770" width="5.28515625" style="3" customWidth="1"/>
    <col min="771" max="771" width="18.5703125" style="3" customWidth="1"/>
    <col min="772" max="772" width="20.42578125" style="3" customWidth="1"/>
    <col min="773" max="773" width="1.42578125" style="3" customWidth="1"/>
    <col min="774" max="774" width="5.85546875" style="3" customWidth="1"/>
    <col min="775" max="775" width="10.140625" style="3" customWidth="1"/>
    <col min="776" max="776" width="10.28515625" style="3" customWidth="1"/>
    <col min="777" max="777" width="10" style="3" customWidth="1"/>
    <col min="778" max="778" width="9.85546875" style="3" customWidth="1"/>
    <col min="779" max="780" width="9.7109375" style="3" customWidth="1"/>
    <col min="781" max="781" width="10.85546875" style="3" customWidth="1"/>
    <col min="782" max="782" width="5" style="3" customWidth="1"/>
    <col min="783" max="783" width="12.140625" style="3" customWidth="1"/>
    <col min="784" max="1024" width="9.140625" style="3"/>
    <col min="1025" max="1025" width="50.28515625" style="3" customWidth="1"/>
    <col min="1026" max="1026" width="5.28515625" style="3" customWidth="1"/>
    <col min="1027" max="1027" width="18.5703125" style="3" customWidth="1"/>
    <col min="1028" max="1028" width="20.42578125" style="3" customWidth="1"/>
    <col min="1029" max="1029" width="1.42578125" style="3" customWidth="1"/>
    <col min="1030" max="1030" width="5.85546875" style="3" customWidth="1"/>
    <col min="1031" max="1031" width="10.140625" style="3" customWidth="1"/>
    <col min="1032" max="1032" width="10.28515625" style="3" customWidth="1"/>
    <col min="1033" max="1033" width="10" style="3" customWidth="1"/>
    <col min="1034" max="1034" width="9.85546875" style="3" customWidth="1"/>
    <col min="1035" max="1036" width="9.7109375" style="3" customWidth="1"/>
    <col min="1037" max="1037" width="10.85546875" style="3" customWidth="1"/>
    <col min="1038" max="1038" width="5" style="3" customWidth="1"/>
    <col min="1039" max="1039" width="12.140625" style="3" customWidth="1"/>
    <col min="1040" max="1280" width="9.140625" style="3"/>
    <col min="1281" max="1281" width="50.28515625" style="3" customWidth="1"/>
    <col min="1282" max="1282" width="5.28515625" style="3" customWidth="1"/>
    <col min="1283" max="1283" width="18.5703125" style="3" customWidth="1"/>
    <col min="1284" max="1284" width="20.42578125" style="3" customWidth="1"/>
    <col min="1285" max="1285" width="1.42578125" style="3" customWidth="1"/>
    <col min="1286" max="1286" width="5.85546875" style="3" customWidth="1"/>
    <col min="1287" max="1287" width="10.140625" style="3" customWidth="1"/>
    <col min="1288" max="1288" width="10.28515625" style="3" customWidth="1"/>
    <col min="1289" max="1289" width="10" style="3" customWidth="1"/>
    <col min="1290" max="1290" width="9.85546875" style="3" customWidth="1"/>
    <col min="1291" max="1292" width="9.7109375" style="3" customWidth="1"/>
    <col min="1293" max="1293" width="10.85546875" style="3" customWidth="1"/>
    <col min="1294" max="1294" width="5" style="3" customWidth="1"/>
    <col min="1295" max="1295" width="12.140625" style="3" customWidth="1"/>
    <col min="1296" max="1536" width="9.140625" style="3"/>
    <col min="1537" max="1537" width="50.28515625" style="3" customWidth="1"/>
    <col min="1538" max="1538" width="5.28515625" style="3" customWidth="1"/>
    <col min="1539" max="1539" width="18.5703125" style="3" customWidth="1"/>
    <col min="1540" max="1540" width="20.42578125" style="3" customWidth="1"/>
    <col min="1541" max="1541" width="1.42578125" style="3" customWidth="1"/>
    <col min="1542" max="1542" width="5.85546875" style="3" customWidth="1"/>
    <col min="1543" max="1543" width="10.140625" style="3" customWidth="1"/>
    <col min="1544" max="1544" width="10.28515625" style="3" customWidth="1"/>
    <col min="1545" max="1545" width="10" style="3" customWidth="1"/>
    <col min="1546" max="1546" width="9.85546875" style="3" customWidth="1"/>
    <col min="1547" max="1548" width="9.7109375" style="3" customWidth="1"/>
    <col min="1549" max="1549" width="10.85546875" style="3" customWidth="1"/>
    <col min="1550" max="1550" width="5" style="3" customWidth="1"/>
    <col min="1551" max="1551" width="12.140625" style="3" customWidth="1"/>
    <col min="1552" max="1792" width="9.140625" style="3"/>
    <col min="1793" max="1793" width="50.28515625" style="3" customWidth="1"/>
    <col min="1794" max="1794" width="5.28515625" style="3" customWidth="1"/>
    <col min="1795" max="1795" width="18.5703125" style="3" customWidth="1"/>
    <col min="1796" max="1796" width="20.42578125" style="3" customWidth="1"/>
    <col min="1797" max="1797" width="1.42578125" style="3" customWidth="1"/>
    <col min="1798" max="1798" width="5.85546875" style="3" customWidth="1"/>
    <col min="1799" max="1799" width="10.140625" style="3" customWidth="1"/>
    <col min="1800" max="1800" width="10.28515625" style="3" customWidth="1"/>
    <col min="1801" max="1801" width="10" style="3" customWidth="1"/>
    <col min="1802" max="1802" width="9.85546875" style="3" customWidth="1"/>
    <col min="1803" max="1804" width="9.7109375" style="3" customWidth="1"/>
    <col min="1805" max="1805" width="10.85546875" style="3" customWidth="1"/>
    <col min="1806" max="1806" width="5" style="3" customWidth="1"/>
    <col min="1807" max="1807" width="12.140625" style="3" customWidth="1"/>
    <col min="1808" max="2048" width="9.140625" style="3"/>
    <col min="2049" max="2049" width="50.28515625" style="3" customWidth="1"/>
    <col min="2050" max="2050" width="5.28515625" style="3" customWidth="1"/>
    <col min="2051" max="2051" width="18.5703125" style="3" customWidth="1"/>
    <col min="2052" max="2052" width="20.42578125" style="3" customWidth="1"/>
    <col min="2053" max="2053" width="1.42578125" style="3" customWidth="1"/>
    <col min="2054" max="2054" width="5.85546875" style="3" customWidth="1"/>
    <col min="2055" max="2055" width="10.140625" style="3" customWidth="1"/>
    <col min="2056" max="2056" width="10.28515625" style="3" customWidth="1"/>
    <col min="2057" max="2057" width="10" style="3" customWidth="1"/>
    <col min="2058" max="2058" width="9.85546875" style="3" customWidth="1"/>
    <col min="2059" max="2060" width="9.7109375" style="3" customWidth="1"/>
    <col min="2061" max="2061" width="10.85546875" style="3" customWidth="1"/>
    <col min="2062" max="2062" width="5" style="3" customWidth="1"/>
    <col min="2063" max="2063" width="12.140625" style="3" customWidth="1"/>
    <col min="2064" max="2304" width="9.140625" style="3"/>
    <col min="2305" max="2305" width="50.28515625" style="3" customWidth="1"/>
    <col min="2306" max="2306" width="5.28515625" style="3" customWidth="1"/>
    <col min="2307" max="2307" width="18.5703125" style="3" customWidth="1"/>
    <col min="2308" max="2308" width="20.42578125" style="3" customWidth="1"/>
    <col min="2309" max="2309" width="1.42578125" style="3" customWidth="1"/>
    <col min="2310" max="2310" width="5.85546875" style="3" customWidth="1"/>
    <col min="2311" max="2311" width="10.140625" style="3" customWidth="1"/>
    <col min="2312" max="2312" width="10.28515625" style="3" customWidth="1"/>
    <col min="2313" max="2313" width="10" style="3" customWidth="1"/>
    <col min="2314" max="2314" width="9.85546875" style="3" customWidth="1"/>
    <col min="2315" max="2316" width="9.7109375" style="3" customWidth="1"/>
    <col min="2317" max="2317" width="10.85546875" style="3" customWidth="1"/>
    <col min="2318" max="2318" width="5" style="3" customWidth="1"/>
    <col min="2319" max="2319" width="12.140625" style="3" customWidth="1"/>
    <col min="2320" max="2560" width="9.140625" style="3"/>
    <col min="2561" max="2561" width="50.28515625" style="3" customWidth="1"/>
    <col min="2562" max="2562" width="5.28515625" style="3" customWidth="1"/>
    <col min="2563" max="2563" width="18.5703125" style="3" customWidth="1"/>
    <col min="2564" max="2564" width="20.42578125" style="3" customWidth="1"/>
    <col min="2565" max="2565" width="1.42578125" style="3" customWidth="1"/>
    <col min="2566" max="2566" width="5.85546875" style="3" customWidth="1"/>
    <col min="2567" max="2567" width="10.140625" style="3" customWidth="1"/>
    <col min="2568" max="2568" width="10.28515625" style="3" customWidth="1"/>
    <col min="2569" max="2569" width="10" style="3" customWidth="1"/>
    <col min="2570" max="2570" width="9.85546875" style="3" customWidth="1"/>
    <col min="2571" max="2572" width="9.7109375" style="3" customWidth="1"/>
    <col min="2573" max="2573" width="10.85546875" style="3" customWidth="1"/>
    <col min="2574" max="2574" width="5" style="3" customWidth="1"/>
    <col min="2575" max="2575" width="12.140625" style="3" customWidth="1"/>
    <col min="2576" max="2816" width="9.140625" style="3"/>
    <col min="2817" max="2817" width="50.28515625" style="3" customWidth="1"/>
    <col min="2818" max="2818" width="5.28515625" style="3" customWidth="1"/>
    <col min="2819" max="2819" width="18.5703125" style="3" customWidth="1"/>
    <col min="2820" max="2820" width="20.42578125" style="3" customWidth="1"/>
    <col min="2821" max="2821" width="1.42578125" style="3" customWidth="1"/>
    <col min="2822" max="2822" width="5.85546875" style="3" customWidth="1"/>
    <col min="2823" max="2823" width="10.140625" style="3" customWidth="1"/>
    <col min="2824" max="2824" width="10.28515625" style="3" customWidth="1"/>
    <col min="2825" max="2825" width="10" style="3" customWidth="1"/>
    <col min="2826" max="2826" width="9.85546875" style="3" customWidth="1"/>
    <col min="2827" max="2828" width="9.7109375" style="3" customWidth="1"/>
    <col min="2829" max="2829" width="10.85546875" style="3" customWidth="1"/>
    <col min="2830" max="2830" width="5" style="3" customWidth="1"/>
    <col min="2831" max="2831" width="12.140625" style="3" customWidth="1"/>
    <col min="2832" max="3072" width="9.140625" style="3"/>
    <col min="3073" max="3073" width="50.28515625" style="3" customWidth="1"/>
    <col min="3074" max="3074" width="5.28515625" style="3" customWidth="1"/>
    <col min="3075" max="3075" width="18.5703125" style="3" customWidth="1"/>
    <col min="3076" max="3076" width="20.42578125" style="3" customWidth="1"/>
    <col min="3077" max="3077" width="1.42578125" style="3" customWidth="1"/>
    <col min="3078" max="3078" width="5.85546875" style="3" customWidth="1"/>
    <col min="3079" max="3079" width="10.140625" style="3" customWidth="1"/>
    <col min="3080" max="3080" width="10.28515625" style="3" customWidth="1"/>
    <col min="3081" max="3081" width="10" style="3" customWidth="1"/>
    <col min="3082" max="3082" width="9.85546875" style="3" customWidth="1"/>
    <col min="3083" max="3084" width="9.7109375" style="3" customWidth="1"/>
    <col min="3085" max="3085" width="10.85546875" style="3" customWidth="1"/>
    <col min="3086" max="3086" width="5" style="3" customWidth="1"/>
    <col min="3087" max="3087" width="12.140625" style="3" customWidth="1"/>
    <col min="3088" max="3328" width="9.140625" style="3"/>
    <col min="3329" max="3329" width="50.28515625" style="3" customWidth="1"/>
    <col min="3330" max="3330" width="5.28515625" style="3" customWidth="1"/>
    <col min="3331" max="3331" width="18.5703125" style="3" customWidth="1"/>
    <col min="3332" max="3332" width="20.42578125" style="3" customWidth="1"/>
    <col min="3333" max="3333" width="1.42578125" style="3" customWidth="1"/>
    <col min="3334" max="3334" width="5.85546875" style="3" customWidth="1"/>
    <col min="3335" max="3335" width="10.140625" style="3" customWidth="1"/>
    <col min="3336" max="3336" width="10.28515625" style="3" customWidth="1"/>
    <col min="3337" max="3337" width="10" style="3" customWidth="1"/>
    <col min="3338" max="3338" width="9.85546875" style="3" customWidth="1"/>
    <col min="3339" max="3340" width="9.7109375" style="3" customWidth="1"/>
    <col min="3341" max="3341" width="10.85546875" style="3" customWidth="1"/>
    <col min="3342" max="3342" width="5" style="3" customWidth="1"/>
    <col min="3343" max="3343" width="12.140625" style="3" customWidth="1"/>
    <col min="3344" max="3584" width="9.140625" style="3"/>
    <col min="3585" max="3585" width="50.28515625" style="3" customWidth="1"/>
    <col min="3586" max="3586" width="5.28515625" style="3" customWidth="1"/>
    <col min="3587" max="3587" width="18.5703125" style="3" customWidth="1"/>
    <col min="3588" max="3588" width="20.42578125" style="3" customWidth="1"/>
    <col min="3589" max="3589" width="1.42578125" style="3" customWidth="1"/>
    <col min="3590" max="3590" width="5.85546875" style="3" customWidth="1"/>
    <col min="3591" max="3591" width="10.140625" style="3" customWidth="1"/>
    <col min="3592" max="3592" width="10.28515625" style="3" customWidth="1"/>
    <col min="3593" max="3593" width="10" style="3" customWidth="1"/>
    <col min="3594" max="3594" width="9.85546875" style="3" customWidth="1"/>
    <col min="3595" max="3596" width="9.7109375" style="3" customWidth="1"/>
    <col min="3597" max="3597" width="10.85546875" style="3" customWidth="1"/>
    <col min="3598" max="3598" width="5" style="3" customWidth="1"/>
    <col min="3599" max="3599" width="12.140625" style="3" customWidth="1"/>
    <col min="3600" max="3840" width="9.140625" style="3"/>
    <col min="3841" max="3841" width="50.28515625" style="3" customWidth="1"/>
    <col min="3842" max="3842" width="5.28515625" style="3" customWidth="1"/>
    <col min="3843" max="3843" width="18.5703125" style="3" customWidth="1"/>
    <col min="3844" max="3844" width="20.42578125" style="3" customWidth="1"/>
    <col min="3845" max="3845" width="1.42578125" style="3" customWidth="1"/>
    <col min="3846" max="3846" width="5.85546875" style="3" customWidth="1"/>
    <col min="3847" max="3847" width="10.140625" style="3" customWidth="1"/>
    <col min="3848" max="3848" width="10.28515625" style="3" customWidth="1"/>
    <col min="3849" max="3849" width="10" style="3" customWidth="1"/>
    <col min="3850" max="3850" width="9.85546875" style="3" customWidth="1"/>
    <col min="3851" max="3852" width="9.7109375" style="3" customWidth="1"/>
    <col min="3853" max="3853" width="10.85546875" style="3" customWidth="1"/>
    <col min="3854" max="3854" width="5" style="3" customWidth="1"/>
    <col min="3855" max="3855" width="12.140625" style="3" customWidth="1"/>
    <col min="3856" max="4096" width="9.140625" style="3"/>
    <col min="4097" max="4097" width="50.28515625" style="3" customWidth="1"/>
    <col min="4098" max="4098" width="5.28515625" style="3" customWidth="1"/>
    <col min="4099" max="4099" width="18.5703125" style="3" customWidth="1"/>
    <col min="4100" max="4100" width="20.42578125" style="3" customWidth="1"/>
    <col min="4101" max="4101" width="1.42578125" style="3" customWidth="1"/>
    <col min="4102" max="4102" width="5.85546875" style="3" customWidth="1"/>
    <col min="4103" max="4103" width="10.140625" style="3" customWidth="1"/>
    <col min="4104" max="4104" width="10.28515625" style="3" customWidth="1"/>
    <col min="4105" max="4105" width="10" style="3" customWidth="1"/>
    <col min="4106" max="4106" width="9.85546875" style="3" customWidth="1"/>
    <col min="4107" max="4108" width="9.7109375" style="3" customWidth="1"/>
    <col min="4109" max="4109" width="10.85546875" style="3" customWidth="1"/>
    <col min="4110" max="4110" width="5" style="3" customWidth="1"/>
    <col min="4111" max="4111" width="12.140625" style="3" customWidth="1"/>
    <col min="4112" max="4352" width="9.140625" style="3"/>
    <col min="4353" max="4353" width="50.28515625" style="3" customWidth="1"/>
    <col min="4354" max="4354" width="5.28515625" style="3" customWidth="1"/>
    <col min="4355" max="4355" width="18.5703125" style="3" customWidth="1"/>
    <col min="4356" max="4356" width="20.42578125" style="3" customWidth="1"/>
    <col min="4357" max="4357" width="1.42578125" style="3" customWidth="1"/>
    <col min="4358" max="4358" width="5.85546875" style="3" customWidth="1"/>
    <col min="4359" max="4359" width="10.140625" style="3" customWidth="1"/>
    <col min="4360" max="4360" width="10.28515625" style="3" customWidth="1"/>
    <col min="4361" max="4361" width="10" style="3" customWidth="1"/>
    <col min="4362" max="4362" width="9.85546875" style="3" customWidth="1"/>
    <col min="4363" max="4364" width="9.7109375" style="3" customWidth="1"/>
    <col min="4365" max="4365" width="10.85546875" style="3" customWidth="1"/>
    <col min="4366" max="4366" width="5" style="3" customWidth="1"/>
    <col min="4367" max="4367" width="12.140625" style="3" customWidth="1"/>
    <col min="4368" max="4608" width="9.140625" style="3"/>
    <col min="4609" max="4609" width="50.28515625" style="3" customWidth="1"/>
    <col min="4610" max="4610" width="5.28515625" style="3" customWidth="1"/>
    <col min="4611" max="4611" width="18.5703125" style="3" customWidth="1"/>
    <col min="4612" max="4612" width="20.42578125" style="3" customWidth="1"/>
    <col min="4613" max="4613" width="1.42578125" style="3" customWidth="1"/>
    <col min="4614" max="4614" width="5.85546875" style="3" customWidth="1"/>
    <col min="4615" max="4615" width="10.140625" style="3" customWidth="1"/>
    <col min="4616" max="4616" width="10.28515625" style="3" customWidth="1"/>
    <col min="4617" max="4617" width="10" style="3" customWidth="1"/>
    <col min="4618" max="4618" width="9.85546875" style="3" customWidth="1"/>
    <col min="4619" max="4620" width="9.7109375" style="3" customWidth="1"/>
    <col min="4621" max="4621" width="10.85546875" style="3" customWidth="1"/>
    <col min="4622" max="4622" width="5" style="3" customWidth="1"/>
    <col min="4623" max="4623" width="12.140625" style="3" customWidth="1"/>
    <col min="4624" max="4864" width="9.140625" style="3"/>
    <col min="4865" max="4865" width="50.28515625" style="3" customWidth="1"/>
    <col min="4866" max="4866" width="5.28515625" style="3" customWidth="1"/>
    <col min="4867" max="4867" width="18.5703125" style="3" customWidth="1"/>
    <col min="4868" max="4868" width="20.42578125" style="3" customWidth="1"/>
    <col min="4869" max="4869" width="1.42578125" style="3" customWidth="1"/>
    <col min="4870" max="4870" width="5.85546875" style="3" customWidth="1"/>
    <col min="4871" max="4871" width="10.140625" style="3" customWidth="1"/>
    <col min="4872" max="4872" width="10.28515625" style="3" customWidth="1"/>
    <col min="4873" max="4873" width="10" style="3" customWidth="1"/>
    <col min="4874" max="4874" width="9.85546875" style="3" customWidth="1"/>
    <col min="4875" max="4876" width="9.7109375" style="3" customWidth="1"/>
    <col min="4877" max="4877" width="10.85546875" style="3" customWidth="1"/>
    <col min="4878" max="4878" width="5" style="3" customWidth="1"/>
    <col min="4879" max="4879" width="12.140625" style="3" customWidth="1"/>
    <col min="4880" max="5120" width="9.140625" style="3"/>
    <col min="5121" max="5121" width="50.28515625" style="3" customWidth="1"/>
    <col min="5122" max="5122" width="5.28515625" style="3" customWidth="1"/>
    <col min="5123" max="5123" width="18.5703125" style="3" customWidth="1"/>
    <col min="5124" max="5124" width="20.42578125" style="3" customWidth="1"/>
    <col min="5125" max="5125" width="1.42578125" style="3" customWidth="1"/>
    <col min="5126" max="5126" width="5.85546875" style="3" customWidth="1"/>
    <col min="5127" max="5127" width="10.140625" style="3" customWidth="1"/>
    <col min="5128" max="5128" width="10.28515625" style="3" customWidth="1"/>
    <col min="5129" max="5129" width="10" style="3" customWidth="1"/>
    <col min="5130" max="5130" width="9.85546875" style="3" customWidth="1"/>
    <col min="5131" max="5132" width="9.7109375" style="3" customWidth="1"/>
    <col min="5133" max="5133" width="10.85546875" style="3" customWidth="1"/>
    <col min="5134" max="5134" width="5" style="3" customWidth="1"/>
    <col min="5135" max="5135" width="12.140625" style="3" customWidth="1"/>
    <col min="5136" max="5376" width="9.140625" style="3"/>
    <col min="5377" max="5377" width="50.28515625" style="3" customWidth="1"/>
    <col min="5378" max="5378" width="5.28515625" style="3" customWidth="1"/>
    <col min="5379" max="5379" width="18.5703125" style="3" customWidth="1"/>
    <col min="5380" max="5380" width="20.42578125" style="3" customWidth="1"/>
    <col min="5381" max="5381" width="1.42578125" style="3" customWidth="1"/>
    <col min="5382" max="5382" width="5.85546875" style="3" customWidth="1"/>
    <col min="5383" max="5383" width="10.140625" style="3" customWidth="1"/>
    <col min="5384" max="5384" width="10.28515625" style="3" customWidth="1"/>
    <col min="5385" max="5385" width="10" style="3" customWidth="1"/>
    <col min="5386" max="5386" width="9.85546875" style="3" customWidth="1"/>
    <col min="5387" max="5388" width="9.7109375" style="3" customWidth="1"/>
    <col min="5389" max="5389" width="10.85546875" style="3" customWidth="1"/>
    <col min="5390" max="5390" width="5" style="3" customWidth="1"/>
    <col min="5391" max="5391" width="12.140625" style="3" customWidth="1"/>
    <col min="5392" max="5632" width="9.140625" style="3"/>
    <col min="5633" max="5633" width="50.28515625" style="3" customWidth="1"/>
    <col min="5634" max="5634" width="5.28515625" style="3" customWidth="1"/>
    <col min="5635" max="5635" width="18.5703125" style="3" customWidth="1"/>
    <col min="5636" max="5636" width="20.42578125" style="3" customWidth="1"/>
    <col min="5637" max="5637" width="1.42578125" style="3" customWidth="1"/>
    <col min="5638" max="5638" width="5.85546875" style="3" customWidth="1"/>
    <col min="5639" max="5639" width="10.140625" style="3" customWidth="1"/>
    <col min="5640" max="5640" width="10.28515625" style="3" customWidth="1"/>
    <col min="5641" max="5641" width="10" style="3" customWidth="1"/>
    <col min="5642" max="5642" width="9.85546875" style="3" customWidth="1"/>
    <col min="5643" max="5644" width="9.7109375" style="3" customWidth="1"/>
    <col min="5645" max="5645" width="10.85546875" style="3" customWidth="1"/>
    <col min="5646" max="5646" width="5" style="3" customWidth="1"/>
    <col min="5647" max="5647" width="12.140625" style="3" customWidth="1"/>
    <col min="5648" max="5888" width="9.140625" style="3"/>
    <col min="5889" max="5889" width="50.28515625" style="3" customWidth="1"/>
    <col min="5890" max="5890" width="5.28515625" style="3" customWidth="1"/>
    <col min="5891" max="5891" width="18.5703125" style="3" customWidth="1"/>
    <col min="5892" max="5892" width="20.42578125" style="3" customWidth="1"/>
    <col min="5893" max="5893" width="1.42578125" style="3" customWidth="1"/>
    <col min="5894" max="5894" width="5.85546875" style="3" customWidth="1"/>
    <col min="5895" max="5895" width="10.140625" style="3" customWidth="1"/>
    <col min="5896" max="5896" width="10.28515625" style="3" customWidth="1"/>
    <col min="5897" max="5897" width="10" style="3" customWidth="1"/>
    <col min="5898" max="5898" width="9.85546875" style="3" customWidth="1"/>
    <col min="5899" max="5900" width="9.7109375" style="3" customWidth="1"/>
    <col min="5901" max="5901" width="10.85546875" style="3" customWidth="1"/>
    <col min="5902" max="5902" width="5" style="3" customWidth="1"/>
    <col min="5903" max="5903" width="12.140625" style="3" customWidth="1"/>
    <col min="5904" max="6144" width="9.140625" style="3"/>
    <col min="6145" max="6145" width="50.28515625" style="3" customWidth="1"/>
    <col min="6146" max="6146" width="5.28515625" style="3" customWidth="1"/>
    <col min="6147" max="6147" width="18.5703125" style="3" customWidth="1"/>
    <col min="6148" max="6148" width="20.42578125" style="3" customWidth="1"/>
    <col min="6149" max="6149" width="1.42578125" style="3" customWidth="1"/>
    <col min="6150" max="6150" width="5.85546875" style="3" customWidth="1"/>
    <col min="6151" max="6151" width="10.140625" style="3" customWidth="1"/>
    <col min="6152" max="6152" width="10.28515625" style="3" customWidth="1"/>
    <col min="6153" max="6153" width="10" style="3" customWidth="1"/>
    <col min="6154" max="6154" width="9.85546875" style="3" customWidth="1"/>
    <col min="6155" max="6156" width="9.7109375" style="3" customWidth="1"/>
    <col min="6157" max="6157" width="10.85546875" style="3" customWidth="1"/>
    <col min="6158" max="6158" width="5" style="3" customWidth="1"/>
    <col min="6159" max="6159" width="12.140625" style="3" customWidth="1"/>
    <col min="6160" max="6400" width="9.140625" style="3"/>
    <col min="6401" max="6401" width="50.28515625" style="3" customWidth="1"/>
    <col min="6402" max="6402" width="5.28515625" style="3" customWidth="1"/>
    <col min="6403" max="6403" width="18.5703125" style="3" customWidth="1"/>
    <col min="6404" max="6404" width="20.42578125" style="3" customWidth="1"/>
    <col min="6405" max="6405" width="1.42578125" style="3" customWidth="1"/>
    <col min="6406" max="6406" width="5.85546875" style="3" customWidth="1"/>
    <col min="6407" max="6407" width="10.140625" style="3" customWidth="1"/>
    <col min="6408" max="6408" width="10.28515625" style="3" customWidth="1"/>
    <col min="6409" max="6409" width="10" style="3" customWidth="1"/>
    <col min="6410" max="6410" width="9.85546875" style="3" customWidth="1"/>
    <col min="6411" max="6412" width="9.7109375" style="3" customWidth="1"/>
    <col min="6413" max="6413" width="10.85546875" style="3" customWidth="1"/>
    <col min="6414" max="6414" width="5" style="3" customWidth="1"/>
    <col min="6415" max="6415" width="12.140625" style="3" customWidth="1"/>
    <col min="6416" max="6656" width="9.140625" style="3"/>
    <col min="6657" max="6657" width="50.28515625" style="3" customWidth="1"/>
    <col min="6658" max="6658" width="5.28515625" style="3" customWidth="1"/>
    <col min="6659" max="6659" width="18.5703125" style="3" customWidth="1"/>
    <col min="6660" max="6660" width="20.42578125" style="3" customWidth="1"/>
    <col min="6661" max="6661" width="1.42578125" style="3" customWidth="1"/>
    <col min="6662" max="6662" width="5.85546875" style="3" customWidth="1"/>
    <col min="6663" max="6663" width="10.140625" style="3" customWidth="1"/>
    <col min="6664" max="6664" width="10.28515625" style="3" customWidth="1"/>
    <col min="6665" max="6665" width="10" style="3" customWidth="1"/>
    <col min="6666" max="6666" width="9.85546875" style="3" customWidth="1"/>
    <col min="6667" max="6668" width="9.7109375" style="3" customWidth="1"/>
    <col min="6669" max="6669" width="10.85546875" style="3" customWidth="1"/>
    <col min="6670" max="6670" width="5" style="3" customWidth="1"/>
    <col min="6671" max="6671" width="12.140625" style="3" customWidth="1"/>
    <col min="6672" max="6912" width="9.140625" style="3"/>
    <col min="6913" max="6913" width="50.28515625" style="3" customWidth="1"/>
    <col min="6914" max="6914" width="5.28515625" style="3" customWidth="1"/>
    <col min="6915" max="6915" width="18.5703125" style="3" customWidth="1"/>
    <col min="6916" max="6916" width="20.42578125" style="3" customWidth="1"/>
    <col min="6917" max="6917" width="1.42578125" style="3" customWidth="1"/>
    <col min="6918" max="6918" width="5.85546875" style="3" customWidth="1"/>
    <col min="6919" max="6919" width="10.140625" style="3" customWidth="1"/>
    <col min="6920" max="6920" width="10.28515625" style="3" customWidth="1"/>
    <col min="6921" max="6921" width="10" style="3" customWidth="1"/>
    <col min="6922" max="6922" width="9.85546875" style="3" customWidth="1"/>
    <col min="6923" max="6924" width="9.7109375" style="3" customWidth="1"/>
    <col min="6925" max="6925" width="10.85546875" style="3" customWidth="1"/>
    <col min="6926" max="6926" width="5" style="3" customWidth="1"/>
    <col min="6927" max="6927" width="12.140625" style="3" customWidth="1"/>
    <col min="6928" max="7168" width="9.140625" style="3"/>
    <col min="7169" max="7169" width="50.28515625" style="3" customWidth="1"/>
    <col min="7170" max="7170" width="5.28515625" style="3" customWidth="1"/>
    <col min="7171" max="7171" width="18.5703125" style="3" customWidth="1"/>
    <col min="7172" max="7172" width="20.42578125" style="3" customWidth="1"/>
    <col min="7173" max="7173" width="1.42578125" style="3" customWidth="1"/>
    <col min="7174" max="7174" width="5.85546875" style="3" customWidth="1"/>
    <col min="7175" max="7175" width="10.140625" style="3" customWidth="1"/>
    <col min="7176" max="7176" width="10.28515625" style="3" customWidth="1"/>
    <col min="7177" max="7177" width="10" style="3" customWidth="1"/>
    <col min="7178" max="7178" width="9.85546875" style="3" customWidth="1"/>
    <col min="7179" max="7180" width="9.7109375" style="3" customWidth="1"/>
    <col min="7181" max="7181" width="10.85546875" style="3" customWidth="1"/>
    <col min="7182" max="7182" width="5" style="3" customWidth="1"/>
    <col min="7183" max="7183" width="12.140625" style="3" customWidth="1"/>
    <col min="7184" max="7424" width="9.140625" style="3"/>
    <col min="7425" max="7425" width="50.28515625" style="3" customWidth="1"/>
    <col min="7426" max="7426" width="5.28515625" style="3" customWidth="1"/>
    <col min="7427" max="7427" width="18.5703125" style="3" customWidth="1"/>
    <col min="7428" max="7428" width="20.42578125" style="3" customWidth="1"/>
    <col min="7429" max="7429" width="1.42578125" style="3" customWidth="1"/>
    <col min="7430" max="7430" width="5.85546875" style="3" customWidth="1"/>
    <col min="7431" max="7431" width="10.140625" style="3" customWidth="1"/>
    <col min="7432" max="7432" width="10.28515625" style="3" customWidth="1"/>
    <col min="7433" max="7433" width="10" style="3" customWidth="1"/>
    <col min="7434" max="7434" width="9.85546875" style="3" customWidth="1"/>
    <col min="7435" max="7436" width="9.7109375" style="3" customWidth="1"/>
    <col min="7437" max="7437" width="10.85546875" style="3" customWidth="1"/>
    <col min="7438" max="7438" width="5" style="3" customWidth="1"/>
    <col min="7439" max="7439" width="12.140625" style="3" customWidth="1"/>
    <col min="7440" max="7680" width="9.140625" style="3"/>
    <col min="7681" max="7681" width="50.28515625" style="3" customWidth="1"/>
    <col min="7682" max="7682" width="5.28515625" style="3" customWidth="1"/>
    <col min="7683" max="7683" width="18.5703125" style="3" customWidth="1"/>
    <col min="7684" max="7684" width="20.42578125" style="3" customWidth="1"/>
    <col min="7685" max="7685" width="1.42578125" style="3" customWidth="1"/>
    <col min="7686" max="7686" width="5.85546875" style="3" customWidth="1"/>
    <col min="7687" max="7687" width="10.140625" style="3" customWidth="1"/>
    <col min="7688" max="7688" width="10.28515625" style="3" customWidth="1"/>
    <col min="7689" max="7689" width="10" style="3" customWidth="1"/>
    <col min="7690" max="7690" width="9.85546875" style="3" customWidth="1"/>
    <col min="7691" max="7692" width="9.7109375" style="3" customWidth="1"/>
    <col min="7693" max="7693" width="10.85546875" style="3" customWidth="1"/>
    <col min="7694" max="7694" width="5" style="3" customWidth="1"/>
    <col min="7695" max="7695" width="12.140625" style="3" customWidth="1"/>
    <col min="7696" max="7936" width="9.140625" style="3"/>
    <col min="7937" max="7937" width="50.28515625" style="3" customWidth="1"/>
    <col min="7938" max="7938" width="5.28515625" style="3" customWidth="1"/>
    <col min="7939" max="7939" width="18.5703125" style="3" customWidth="1"/>
    <col min="7940" max="7940" width="20.42578125" style="3" customWidth="1"/>
    <col min="7941" max="7941" width="1.42578125" style="3" customWidth="1"/>
    <col min="7942" max="7942" width="5.85546875" style="3" customWidth="1"/>
    <col min="7943" max="7943" width="10.140625" style="3" customWidth="1"/>
    <col min="7944" max="7944" width="10.28515625" style="3" customWidth="1"/>
    <col min="7945" max="7945" width="10" style="3" customWidth="1"/>
    <col min="7946" max="7946" width="9.85546875" style="3" customWidth="1"/>
    <col min="7947" max="7948" width="9.7109375" style="3" customWidth="1"/>
    <col min="7949" max="7949" width="10.85546875" style="3" customWidth="1"/>
    <col min="7950" max="7950" width="5" style="3" customWidth="1"/>
    <col min="7951" max="7951" width="12.140625" style="3" customWidth="1"/>
    <col min="7952" max="8192" width="9.140625" style="3"/>
    <col min="8193" max="8193" width="50.28515625" style="3" customWidth="1"/>
    <col min="8194" max="8194" width="5.28515625" style="3" customWidth="1"/>
    <col min="8195" max="8195" width="18.5703125" style="3" customWidth="1"/>
    <col min="8196" max="8196" width="20.42578125" style="3" customWidth="1"/>
    <col min="8197" max="8197" width="1.42578125" style="3" customWidth="1"/>
    <col min="8198" max="8198" width="5.85546875" style="3" customWidth="1"/>
    <col min="8199" max="8199" width="10.140625" style="3" customWidth="1"/>
    <col min="8200" max="8200" width="10.28515625" style="3" customWidth="1"/>
    <col min="8201" max="8201" width="10" style="3" customWidth="1"/>
    <col min="8202" max="8202" width="9.85546875" style="3" customWidth="1"/>
    <col min="8203" max="8204" width="9.7109375" style="3" customWidth="1"/>
    <col min="8205" max="8205" width="10.85546875" style="3" customWidth="1"/>
    <col min="8206" max="8206" width="5" style="3" customWidth="1"/>
    <col min="8207" max="8207" width="12.140625" style="3" customWidth="1"/>
    <col min="8208" max="8448" width="9.140625" style="3"/>
    <col min="8449" max="8449" width="50.28515625" style="3" customWidth="1"/>
    <col min="8450" max="8450" width="5.28515625" style="3" customWidth="1"/>
    <col min="8451" max="8451" width="18.5703125" style="3" customWidth="1"/>
    <col min="8452" max="8452" width="20.42578125" style="3" customWidth="1"/>
    <col min="8453" max="8453" width="1.42578125" style="3" customWidth="1"/>
    <col min="8454" max="8454" width="5.85546875" style="3" customWidth="1"/>
    <col min="8455" max="8455" width="10.140625" style="3" customWidth="1"/>
    <col min="8456" max="8456" width="10.28515625" style="3" customWidth="1"/>
    <col min="8457" max="8457" width="10" style="3" customWidth="1"/>
    <col min="8458" max="8458" width="9.85546875" style="3" customWidth="1"/>
    <col min="8459" max="8460" width="9.7109375" style="3" customWidth="1"/>
    <col min="8461" max="8461" width="10.85546875" style="3" customWidth="1"/>
    <col min="8462" max="8462" width="5" style="3" customWidth="1"/>
    <col min="8463" max="8463" width="12.140625" style="3" customWidth="1"/>
    <col min="8464" max="8704" width="9.140625" style="3"/>
    <col min="8705" max="8705" width="50.28515625" style="3" customWidth="1"/>
    <col min="8706" max="8706" width="5.28515625" style="3" customWidth="1"/>
    <col min="8707" max="8707" width="18.5703125" style="3" customWidth="1"/>
    <col min="8708" max="8708" width="20.42578125" style="3" customWidth="1"/>
    <col min="8709" max="8709" width="1.42578125" style="3" customWidth="1"/>
    <col min="8710" max="8710" width="5.85546875" style="3" customWidth="1"/>
    <col min="8711" max="8711" width="10.140625" style="3" customWidth="1"/>
    <col min="8712" max="8712" width="10.28515625" style="3" customWidth="1"/>
    <col min="8713" max="8713" width="10" style="3" customWidth="1"/>
    <col min="8714" max="8714" width="9.85546875" style="3" customWidth="1"/>
    <col min="8715" max="8716" width="9.7109375" style="3" customWidth="1"/>
    <col min="8717" max="8717" width="10.85546875" style="3" customWidth="1"/>
    <col min="8718" max="8718" width="5" style="3" customWidth="1"/>
    <col min="8719" max="8719" width="12.140625" style="3" customWidth="1"/>
    <col min="8720" max="8960" width="9.140625" style="3"/>
    <col min="8961" max="8961" width="50.28515625" style="3" customWidth="1"/>
    <col min="8962" max="8962" width="5.28515625" style="3" customWidth="1"/>
    <col min="8963" max="8963" width="18.5703125" style="3" customWidth="1"/>
    <col min="8964" max="8964" width="20.42578125" style="3" customWidth="1"/>
    <col min="8965" max="8965" width="1.42578125" style="3" customWidth="1"/>
    <col min="8966" max="8966" width="5.85546875" style="3" customWidth="1"/>
    <col min="8967" max="8967" width="10.140625" style="3" customWidth="1"/>
    <col min="8968" max="8968" width="10.28515625" style="3" customWidth="1"/>
    <col min="8969" max="8969" width="10" style="3" customWidth="1"/>
    <col min="8970" max="8970" width="9.85546875" style="3" customWidth="1"/>
    <col min="8971" max="8972" width="9.7109375" style="3" customWidth="1"/>
    <col min="8973" max="8973" width="10.85546875" style="3" customWidth="1"/>
    <col min="8974" max="8974" width="5" style="3" customWidth="1"/>
    <col min="8975" max="8975" width="12.140625" style="3" customWidth="1"/>
    <col min="8976" max="9216" width="9.140625" style="3"/>
    <col min="9217" max="9217" width="50.28515625" style="3" customWidth="1"/>
    <col min="9218" max="9218" width="5.28515625" style="3" customWidth="1"/>
    <col min="9219" max="9219" width="18.5703125" style="3" customWidth="1"/>
    <col min="9220" max="9220" width="20.42578125" style="3" customWidth="1"/>
    <col min="9221" max="9221" width="1.42578125" style="3" customWidth="1"/>
    <col min="9222" max="9222" width="5.85546875" style="3" customWidth="1"/>
    <col min="9223" max="9223" width="10.140625" style="3" customWidth="1"/>
    <col min="9224" max="9224" width="10.28515625" style="3" customWidth="1"/>
    <col min="9225" max="9225" width="10" style="3" customWidth="1"/>
    <col min="9226" max="9226" width="9.85546875" style="3" customWidth="1"/>
    <col min="9227" max="9228" width="9.7109375" style="3" customWidth="1"/>
    <col min="9229" max="9229" width="10.85546875" style="3" customWidth="1"/>
    <col min="9230" max="9230" width="5" style="3" customWidth="1"/>
    <col min="9231" max="9231" width="12.140625" style="3" customWidth="1"/>
    <col min="9232" max="9472" width="9.140625" style="3"/>
    <col min="9473" max="9473" width="50.28515625" style="3" customWidth="1"/>
    <col min="9474" max="9474" width="5.28515625" style="3" customWidth="1"/>
    <col min="9475" max="9475" width="18.5703125" style="3" customWidth="1"/>
    <col min="9476" max="9476" width="20.42578125" style="3" customWidth="1"/>
    <col min="9477" max="9477" width="1.42578125" style="3" customWidth="1"/>
    <col min="9478" max="9478" width="5.85546875" style="3" customWidth="1"/>
    <col min="9479" max="9479" width="10.140625" style="3" customWidth="1"/>
    <col min="9480" max="9480" width="10.28515625" style="3" customWidth="1"/>
    <col min="9481" max="9481" width="10" style="3" customWidth="1"/>
    <col min="9482" max="9482" width="9.85546875" style="3" customWidth="1"/>
    <col min="9483" max="9484" width="9.7109375" style="3" customWidth="1"/>
    <col min="9485" max="9485" width="10.85546875" style="3" customWidth="1"/>
    <col min="9486" max="9486" width="5" style="3" customWidth="1"/>
    <col min="9487" max="9487" width="12.140625" style="3" customWidth="1"/>
    <col min="9488" max="9728" width="9.140625" style="3"/>
    <col min="9729" max="9729" width="50.28515625" style="3" customWidth="1"/>
    <col min="9730" max="9730" width="5.28515625" style="3" customWidth="1"/>
    <col min="9731" max="9731" width="18.5703125" style="3" customWidth="1"/>
    <col min="9732" max="9732" width="20.42578125" style="3" customWidth="1"/>
    <col min="9733" max="9733" width="1.42578125" style="3" customWidth="1"/>
    <col min="9734" max="9734" width="5.85546875" style="3" customWidth="1"/>
    <col min="9735" max="9735" width="10.140625" style="3" customWidth="1"/>
    <col min="9736" max="9736" width="10.28515625" style="3" customWidth="1"/>
    <col min="9737" max="9737" width="10" style="3" customWidth="1"/>
    <col min="9738" max="9738" width="9.85546875" style="3" customWidth="1"/>
    <col min="9739" max="9740" width="9.7109375" style="3" customWidth="1"/>
    <col min="9741" max="9741" width="10.85546875" style="3" customWidth="1"/>
    <col min="9742" max="9742" width="5" style="3" customWidth="1"/>
    <col min="9743" max="9743" width="12.140625" style="3" customWidth="1"/>
    <col min="9744" max="9984" width="9.140625" style="3"/>
    <col min="9985" max="9985" width="50.28515625" style="3" customWidth="1"/>
    <col min="9986" max="9986" width="5.28515625" style="3" customWidth="1"/>
    <col min="9987" max="9987" width="18.5703125" style="3" customWidth="1"/>
    <col min="9988" max="9988" width="20.42578125" style="3" customWidth="1"/>
    <col min="9989" max="9989" width="1.42578125" style="3" customWidth="1"/>
    <col min="9990" max="9990" width="5.85546875" style="3" customWidth="1"/>
    <col min="9991" max="9991" width="10.140625" style="3" customWidth="1"/>
    <col min="9992" max="9992" width="10.28515625" style="3" customWidth="1"/>
    <col min="9993" max="9993" width="10" style="3" customWidth="1"/>
    <col min="9994" max="9994" width="9.85546875" style="3" customWidth="1"/>
    <col min="9995" max="9996" width="9.7109375" style="3" customWidth="1"/>
    <col min="9997" max="9997" width="10.85546875" style="3" customWidth="1"/>
    <col min="9998" max="9998" width="5" style="3" customWidth="1"/>
    <col min="9999" max="9999" width="12.140625" style="3" customWidth="1"/>
    <col min="10000" max="10240" width="9.140625" style="3"/>
    <col min="10241" max="10241" width="50.28515625" style="3" customWidth="1"/>
    <col min="10242" max="10242" width="5.28515625" style="3" customWidth="1"/>
    <col min="10243" max="10243" width="18.5703125" style="3" customWidth="1"/>
    <col min="10244" max="10244" width="20.42578125" style="3" customWidth="1"/>
    <col min="10245" max="10245" width="1.42578125" style="3" customWidth="1"/>
    <col min="10246" max="10246" width="5.85546875" style="3" customWidth="1"/>
    <col min="10247" max="10247" width="10.140625" style="3" customWidth="1"/>
    <col min="10248" max="10248" width="10.28515625" style="3" customWidth="1"/>
    <col min="10249" max="10249" width="10" style="3" customWidth="1"/>
    <col min="10250" max="10250" width="9.85546875" style="3" customWidth="1"/>
    <col min="10251" max="10252" width="9.7109375" style="3" customWidth="1"/>
    <col min="10253" max="10253" width="10.85546875" style="3" customWidth="1"/>
    <col min="10254" max="10254" width="5" style="3" customWidth="1"/>
    <col min="10255" max="10255" width="12.140625" style="3" customWidth="1"/>
    <col min="10256" max="10496" width="9.140625" style="3"/>
    <col min="10497" max="10497" width="50.28515625" style="3" customWidth="1"/>
    <col min="10498" max="10498" width="5.28515625" style="3" customWidth="1"/>
    <col min="10499" max="10499" width="18.5703125" style="3" customWidth="1"/>
    <col min="10500" max="10500" width="20.42578125" style="3" customWidth="1"/>
    <col min="10501" max="10501" width="1.42578125" style="3" customWidth="1"/>
    <col min="10502" max="10502" width="5.85546875" style="3" customWidth="1"/>
    <col min="10503" max="10503" width="10.140625" style="3" customWidth="1"/>
    <col min="10504" max="10504" width="10.28515625" style="3" customWidth="1"/>
    <col min="10505" max="10505" width="10" style="3" customWidth="1"/>
    <col min="10506" max="10506" width="9.85546875" style="3" customWidth="1"/>
    <col min="10507" max="10508" width="9.7109375" style="3" customWidth="1"/>
    <col min="10509" max="10509" width="10.85546875" style="3" customWidth="1"/>
    <col min="10510" max="10510" width="5" style="3" customWidth="1"/>
    <col min="10511" max="10511" width="12.140625" style="3" customWidth="1"/>
    <col min="10512" max="10752" width="9.140625" style="3"/>
    <col min="10753" max="10753" width="50.28515625" style="3" customWidth="1"/>
    <col min="10754" max="10754" width="5.28515625" style="3" customWidth="1"/>
    <col min="10755" max="10755" width="18.5703125" style="3" customWidth="1"/>
    <col min="10756" max="10756" width="20.42578125" style="3" customWidth="1"/>
    <col min="10757" max="10757" width="1.42578125" style="3" customWidth="1"/>
    <col min="10758" max="10758" width="5.85546875" style="3" customWidth="1"/>
    <col min="10759" max="10759" width="10.140625" style="3" customWidth="1"/>
    <col min="10760" max="10760" width="10.28515625" style="3" customWidth="1"/>
    <col min="10761" max="10761" width="10" style="3" customWidth="1"/>
    <col min="10762" max="10762" width="9.85546875" style="3" customWidth="1"/>
    <col min="10763" max="10764" width="9.7109375" style="3" customWidth="1"/>
    <col min="10765" max="10765" width="10.85546875" style="3" customWidth="1"/>
    <col min="10766" max="10766" width="5" style="3" customWidth="1"/>
    <col min="10767" max="10767" width="12.140625" style="3" customWidth="1"/>
    <col min="10768" max="11008" width="9.140625" style="3"/>
    <col min="11009" max="11009" width="50.28515625" style="3" customWidth="1"/>
    <col min="11010" max="11010" width="5.28515625" style="3" customWidth="1"/>
    <col min="11011" max="11011" width="18.5703125" style="3" customWidth="1"/>
    <col min="11012" max="11012" width="20.42578125" style="3" customWidth="1"/>
    <col min="11013" max="11013" width="1.42578125" style="3" customWidth="1"/>
    <col min="11014" max="11014" width="5.85546875" style="3" customWidth="1"/>
    <col min="11015" max="11015" width="10.140625" style="3" customWidth="1"/>
    <col min="11016" max="11016" width="10.28515625" style="3" customWidth="1"/>
    <col min="11017" max="11017" width="10" style="3" customWidth="1"/>
    <col min="11018" max="11018" width="9.85546875" style="3" customWidth="1"/>
    <col min="11019" max="11020" width="9.7109375" style="3" customWidth="1"/>
    <col min="11021" max="11021" width="10.85546875" style="3" customWidth="1"/>
    <col min="11022" max="11022" width="5" style="3" customWidth="1"/>
    <col min="11023" max="11023" width="12.140625" style="3" customWidth="1"/>
    <col min="11024" max="11264" width="9.140625" style="3"/>
    <col min="11265" max="11265" width="50.28515625" style="3" customWidth="1"/>
    <col min="11266" max="11266" width="5.28515625" style="3" customWidth="1"/>
    <col min="11267" max="11267" width="18.5703125" style="3" customWidth="1"/>
    <col min="11268" max="11268" width="20.42578125" style="3" customWidth="1"/>
    <col min="11269" max="11269" width="1.42578125" style="3" customWidth="1"/>
    <col min="11270" max="11270" width="5.85546875" style="3" customWidth="1"/>
    <col min="11271" max="11271" width="10.140625" style="3" customWidth="1"/>
    <col min="11272" max="11272" width="10.28515625" style="3" customWidth="1"/>
    <col min="11273" max="11273" width="10" style="3" customWidth="1"/>
    <col min="11274" max="11274" width="9.85546875" style="3" customWidth="1"/>
    <col min="11275" max="11276" width="9.7109375" style="3" customWidth="1"/>
    <col min="11277" max="11277" width="10.85546875" style="3" customWidth="1"/>
    <col min="11278" max="11278" width="5" style="3" customWidth="1"/>
    <col min="11279" max="11279" width="12.140625" style="3" customWidth="1"/>
    <col min="11280" max="11520" width="9.140625" style="3"/>
    <col min="11521" max="11521" width="50.28515625" style="3" customWidth="1"/>
    <col min="11522" max="11522" width="5.28515625" style="3" customWidth="1"/>
    <col min="11523" max="11523" width="18.5703125" style="3" customWidth="1"/>
    <col min="11524" max="11524" width="20.42578125" style="3" customWidth="1"/>
    <col min="11525" max="11525" width="1.42578125" style="3" customWidth="1"/>
    <col min="11526" max="11526" width="5.85546875" style="3" customWidth="1"/>
    <col min="11527" max="11527" width="10.140625" style="3" customWidth="1"/>
    <col min="11528" max="11528" width="10.28515625" style="3" customWidth="1"/>
    <col min="11529" max="11529" width="10" style="3" customWidth="1"/>
    <col min="11530" max="11530" width="9.85546875" style="3" customWidth="1"/>
    <col min="11531" max="11532" width="9.7109375" style="3" customWidth="1"/>
    <col min="11533" max="11533" width="10.85546875" style="3" customWidth="1"/>
    <col min="11534" max="11534" width="5" style="3" customWidth="1"/>
    <col min="11535" max="11535" width="12.140625" style="3" customWidth="1"/>
    <col min="11536" max="11776" width="9.140625" style="3"/>
    <col min="11777" max="11777" width="50.28515625" style="3" customWidth="1"/>
    <col min="11778" max="11778" width="5.28515625" style="3" customWidth="1"/>
    <col min="11779" max="11779" width="18.5703125" style="3" customWidth="1"/>
    <col min="11780" max="11780" width="20.42578125" style="3" customWidth="1"/>
    <col min="11781" max="11781" width="1.42578125" style="3" customWidth="1"/>
    <col min="11782" max="11782" width="5.85546875" style="3" customWidth="1"/>
    <col min="11783" max="11783" width="10.140625" style="3" customWidth="1"/>
    <col min="11784" max="11784" width="10.28515625" style="3" customWidth="1"/>
    <col min="11785" max="11785" width="10" style="3" customWidth="1"/>
    <col min="11786" max="11786" width="9.85546875" style="3" customWidth="1"/>
    <col min="11787" max="11788" width="9.7109375" style="3" customWidth="1"/>
    <col min="11789" max="11789" width="10.85546875" style="3" customWidth="1"/>
    <col min="11790" max="11790" width="5" style="3" customWidth="1"/>
    <col min="11791" max="11791" width="12.140625" style="3" customWidth="1"/>
    <col min="11792" max="12032" width="9.140625" style="3"/>
    <col min="12033" max="12033" width="50.28515625" style="3" customWidth="1"/>
    <col min="12034" max="12034" width="5.28515625" style="3" customWidth="1"/>
    <col min="12035" max="12035" width="18.5703125" style="3" customWidth="1"/>
    <col min="12036" max="12036" width="20.42578125" style="3" customWidth="1"/>
    <col min="12037" max="12037" width="1.42578125" style="3" customWidth="1"/>
    <col min="12038" max="12038" width="5.85546875" style="3" customWidth="1"/>
    <col min="12039" max="12039" width="10.140625" style="3" customWidth="1"/>
    <col min="12040" max="12040" width="10.28515625" style="3" customWidth="1"/>
    <col min="12041" max="12041" width="10" style="3" customWidth="1"/>
    <col min="12042" max="12042" width="9.85546875" style="3" customWidth="1"/>
    <col min="12043" max="12044" width="9.7109375" style="3" customWidth="1"/>
    <col min="12045" max="12045" width="10.85546875" style="3" customWidth="1"/>
    <col min="12046" max="12046" width="5" style="3" customWidth="1"/>
    <col min="12047" max="12047" width="12.140625" style="3" customWidth="1"/>
    <col min="12048" max="12288" width="9.140625" style="3"/>
    <col min="12289" max="12289" width="50.28515625" style="3" customWidth="1"/>
    <col min="12290" max="12290" width="5.28515625" style="3" customWidth="1"/>
    <col min="12291" max="12291" width="18.5703125" style="3" customWidth="1"/>
    <col min="12292" max="12292" width="20.42578125" style="3" customWidth="1"/>
    <col min="12293" max="12293" width="1.42578125" style="3" customWidth="1"/>
    <col min="12294" max="12294" width="5.85546875" style="3" customWidth="1"/>
    <col min="12295" max="12295" width="10.140625" style="3" customWidth="1"/>
    <col min="12296" max="12296" width="10.28515625" style="3" customWidth="1"/>
    <col min="12297" max="12297" width="10" style="3" customWidth="1"/>
    <col min="12298" max="12298" width="9.85546875" style="3" customWidth="1"/>
    <col min="12299" max="12300" width="9.7109375" style="3" customWidth="1"/>
    <col min="12301" max="12301" width="10.85546875" style="3" customWidth="1"/>
    <col min="12302" max="12302" width="5" style="3" customWidth="1"/>
    <col min="12303" max="12303" width="12.140625" style="3" customWidth="1"/>
    <col min="12304" max="12544" width="9.140625" style="3"/>
    <col min="12545" max="12545" width="50.28515625" style="3" customWidth="1"/>
    <col min="12546" max="12546" width="5.28515625" style="3" customWidth="1"/>
    <col min="12547" max="12547" width="18.5703125" style="3" customWidth="1"/>
    <col min="12548" max="12548" width="20.42578125" style="3" customWidth="1"/>
    <col min="12549" max="12549" width="1.42578125" style="3" customWidth="1"/>
    <col min="12550" max="12550" width="5.85546875" style="3" customWidth="1"/>
    <col min="12551" max="12551" width="10.140625" style="3" customWidth="1"/>
    <col min="12552" max="12552" width="10.28515625" style="3" customWidth="1"/>
    <col min="12553" max="12553" width="10" style="3" customWidth="1"/>
    <col min="12554" max="12554" width="9.85546875" style="3" customWidth="1"/>
    <col min="12555" max="12556" width="9.7109375" style="3" customWidth="1"/>
    <col min="12557" max="12557" width="10.85546875" style="3" customWidth="1"/>
    <col min="12558" max="12558" width="5" style="3" customWidth="1"/>
    <col min="12559" max="12559" width="12.140625" style="3" customWidth="1"/>
    <col min="12560" max="12800" width="9.140625" style="3"/>
    <col min="12801" max="12801" width="50.28515625" style="3" customWidth="1"/>
    <col min="12802" max="12802" width="5.28515625" style="3" customWidth="1"/>
    <col min="12803" max="12803" width="18.5703125" style="3" customWidth="1"/>
    <col min="12804" max="12804" width="20.42578125" style="3" customWidth="1"/>
    <col min="12805" max="12805" width="1.42578125" style="3" customWidth="1"/>
    <col min="12806" max="12806" width="5.85546875" style="3" customWidth="1"/>
    <col min="12807" max="12807" width="10.140625" style="3" customWidth="1"/>
    <col min="12808" max="12808" width="10.28515625" style="3" customWidth="1"/>
    <col min="12809" max="12809" width="10" style="3" customWidth="1"/>
    <col min="12810" max="12810" width="9.85546875" style="3" customWidth="1"/>
    <col min="12811" max="12812" width="9.7109375" style="3" customWidth="1"/>
    <col min="12813" max="12813" width="10.85546875" style="3" customWidth="1"/>
    <col min="12814" max="12814" width="5" style="3" customWidth="1"/>
    <col min="12815" max="12815" width="12.140625" style="3" customWidth="1"/>
    <col min="12816" max="13056" width="9.140625" style="3"/>
    <col min="13057" max="13057" width="50.28515625" style="3" customWidth="1"/>
    <col min="13058" max="13058" width="5.28515625" style="3" customWidth="1"/>
    <col min="13059" max="13059" width="18.5703125" style="3" customWidth="1"/>
    <col min="13060" max="13060" width="20.42578125" style="3" customWidth="1"/>
    <col min="13061" max="13061" width="1.42578125" style="3" customWidth="1"/>
    <col min="13062" max="13062" width="5.85546875" style="3" customWidth="1"/>
    <col min="13063" max="13063" width="10.140625" style="3" customWidth="1"/>
    <col min="13064" max="13064" width="10.28515625" style="3" customWidth="1"/>
    <col min="13065" max="13065" width="10" style="3" customWidth="1"/>
    <col min="13066" max="13066" width="9.85546875" style="3" customWidth="1"/>
    <col min="13067" max="13068" width="9.7109375" style="3" customWidth="1"/>
    <col min="13069" max="13069" width="10.85546875" style="3" customWidth="1"/>
    <col min="13070" max="13070" width="5" style="3" customWidth="1"/>
    <col min="13071" max="13071" width="12.140625" style="3" customWidth="1"/>
    <col min="13072" max="13312" width="9.140625" style="3"/>
    <col min="13313" max="13313" width="50.28515625" style="3" customWidth="1"/>
    <col min="13314" max="13314" width="5.28515625" style="3" customWidth="1"/>
    <col min="13315" max="13315" width="18.5703125" style="3" customWidth="1"/>
    <col min="13316" max="13316" width="20.42578125" style="3" customWidth="1"/>
    <col min="13317" max="13317" width="1.42578125" style="3" customWidth="1"/>
    <col min="13318" max="13318" width="5.85546875" style="3" customWidth="1"/>
    <col min="13319" max="13319" width="10.140625" style="3" customWidth="1"/>
    <col min="13320" max="13320" width="10.28515625" style="3" customWidth="1"/>
    <col min="13321" max="13321" width="10" style="3" customWidth="1"/>
    <col min="13322" max="13322" width="9.85546875" style="3" customWidth="1"/>
    <col min="13323" max="13324" width="9.7109375" style="3" customWidth="1"/>
    <col min="13325" max="13325" width="10.85546875" style="3" customWidth="1"/>
    <col min="13326" max="13326" width="5" style="3" customWidth="1"/>
    <col min="13327" max="13327" width="12.140625" style="3" customWidth="1"/>
    <col min="13328" max="13568" width="9.140625" style="3"/>
    <col min="13569" max="13569" width="50.28515625" style="3" customWidth="1"/>
    <col min="13570" max="13570" width="5.28515625" style="3" customWidth="1"/>
    <col min="13571" max="13571" width="18.5703125" style="3" customWidth="1"/>
    <col min="13572" max="13572" width="20.42578125" style="3" customWidth="1"/>
    <col min="13573" max="13573" width="1.42578125" style="3" customWidth="1"/>
    <col min="13574" max="13574" width="5.85546875" style="3" customWidth="1"/>
    <col min="13575" max="13575" width="10.140625" style="3" customWidth="1"/>
    <col min="13576" max="13576" width="10.28515625" style="3" customWidth="1"/>
    <col min="13577" max="13577" width="10" style="3" customWidth="1"/>
    <col min="13578" max="13578" width="9.85546875" style="3" customWidth="1"/>
    <col min="13579" max="13580" width="9.7109375" style="3" customWidth="1"/>
    <col min="13581" max="13581" width="10.85546875" style="3" customWidth="1"/>
    <col min="13582" max="13582" width="5" style="3" customWidth="1"/>
    <col min="13583" max="13583" width="12.140625" style="3" customWidth="1"/>
    <col min="13584" max="13824" width="9.140625" style="3"/>
    <col min="13825" max="13825" width="50.28515625" style="3" customWidth="1"/>
    <col min="13826" max="13826" width="5.28515625" style="3" customWidth="1"/>
    <col min="13827" max="13827" width="18.5703125" style="3" customWidth="1"/>
    <col min="13828" max="13828" width="20.42578125" style="3" customWidth="1"/>
    <col min="13829" max="13829" width="1.42578125" style="3" customWidth="1"/>
    <col min="13830" max="13830" width="5.85546875" style="3" customWidth="1"/>
    <col min="13831" max="13831" width="10.140625" style="3" customWidth="1"/>
    <col min="13832" max="13832" width="10.28515625" style="3" customWidth="1"/>
    <col min="13833" max="13833" width="10" style="3" customWidth="1"/>
    <col min="13834" max="13834" width="9.85546875" style="3" customWidth="1"/>
    <col min="13835" max="13836" width="9.7109375" style="3" customWidth="1"/>
    <col min="13837" max="13837" width="10.85546875" style="3" customWidth="1"/>
    <col min="13838" max="13838" width="5" style="3" customWidth="1"/>
    <col min="13839" max="13839" width="12.140625" style="3" customWidth="1"/>
    <col min="13840" max="14080" width="9.140625" style="3"/>
    <col min="14081" max="14081" width="50.28515625" style="3" customWidth="1"/>
    <col min="14082" max="14082" width="5.28515625" style="3" customWidth="1"/>
    <col min="14083" max="14083" width="18.5703125" style="3" customWidth="1"/>
    <col min="14084" max="14084" width="20.42578125" style="3" customWidth="1"/>
    <col min="14085" max="14085" width="1.42578125" style="3" customWidth="1"/>
    <col min="14086" max="14086" width="5.85546875" style="3" customWidth="1"/>
    <col min="14087" max="14087" width="10.140625" style="3" customWidth="1"/>
    <col min="14088" max="14088" width="10.28515625" style="3" customWidth="1"/>
    <col min="14089" max="14089" width="10" style="3" customWidth="1"/>
    <col min="14090" max="14090" width="9.85546875" style="3" customWidth="1"/>
    <col min="14091" max="14092" width="9.7109375" style="3" customWidth="1"/>
    <col min="14093" max="14093" width="10.85546875" style="3" customWidth="1"/>
    <col min="14094" max="14094" width="5" style="3" customWidth="1"/>
    <col min="14095" max="14095" width="12.140625" style="3" customWidth="1"/>
    <col min="14096" max="14336" width="9.140625" style="3"/>
    <col min="14337" max="14337" width="50.28515625" style="3" customWidth="1"/>
    <col min="14338" max="14338" width="5.28515625" style="3" customWidth="1"/>
    <col min="14339" max="14339" width="18.5703125" style="3" customWidth="1"/>
    <col min="14340" max="14340" width="20.42578125" style="3" customWidth="1"/>
    <col min="14341" max="14341" width="1.42578125" style="3" customWidth="1"/>
    <col min="14342" max="14342" width="5.85546875" style="3" customWidth="1"/>
    <col min="14343" max="14343" width="10.140625" style="3" customWidth="1"/>
    <col min="14344" max="14344" width="10.28515625" style="3" customWidth="1"/>
    <col min="14345" max="14345" width="10" style="3" customWidth="1"/>
    <col min="14346" max="14346" width="9.85546875" style="3" customWidth="1"/>
    <col min="14347" max="14348" width="9.7109375" style="3" customWidth="1"/>
    <col min="14349" max="14349" width="10.85546875" style="3" customWidth="1"/>
    <col min="14350" max="14350" width="5" style="3" customWidth="1"/>
    <col min="14351" max="14351" width="12.140625" style="3" customWidth="1"/>
    <col min="14352" max="14592" width="9.140625" style="3"/>
    <col min="14593" max="14593" width="50.28515625" style="3" customWidth="1"/>
    <col min="14594" max="14594" width="5.28515625" style="3" customWidth="1"/>
    <col min="14595" max="14595" width="18.5703125" style="3" customWidth="1"/>
    <col min="14596" max="14596" width="20.42578125" style="3" customWidth="1"/>
    <col min="14597" max="14597" width="1.42578125" style="3" customWidth="1"/>
    <col min="14598" max="14598" width="5.85546875" style="3" customWidth="1"/>
    <col min="14599" max="14599" width="10.140625" style="3" customWidth="1"/>
    <col min="14600" max="14600" width="10.28515625" style="3" customWidth="1"/>
    <col min="14601" max="14601" width="10" style="3" customWidth="1"/>
    <col min="14602" max="14602" width="9.85546875" style="3" customWidth="1"/>
    <col min="14603" max="14604" width="9.7109375" style="3" customWidth="1"/>
    <col min="14605" max="14605" width="10.85546875" style="3" customWidth="1"/>
    <col min="14606" max="14606" width="5" style="3" customWidth="1"/>
    <col min="14607" max="14607" width="12.140625" style="3" customWidth="1"/>
    <col min="14608" max="14848" width="9.140625" style="3"/>
    <col min="14849" max="14849" width="50.28515625" style="3" customWidth="1"/>
    <col min="14850" max="14850" width="5.28515625" style="3" customWidth="1"/>
    <col min="14851" max="14851" width="18.5703125" style="3" customWidth="1"/>
    <col min="14852" max="14852" width="20.42578125" style="3" customWidth="1"/>
    <col min="14853" max="14853" width="1.42578125" style="3" customWidth="1"/>
    <col min="14854" max="14854" width="5.85546875" style="3" customWidth="1"/>
    <col min="14855" max="14855" width="10.140625" style="3" customWidth="1"/>
    <col min="14856" max="14856" width="10.28515625" style="3" customWidth="1"/>
    <col min="14857" max="14857" width="10" style="3" customWidth="1"/>
    <col min="14858" max="14858" width="9.85546875" style="3" customWidth="1"/>
    <col min="14859" max="14860" width="9.7109375" style="3" customWidth="1"/>
    <col min="14861" max="14861" width="10.85546875" style="3" customWidth="1"/>
    <col min="14862" max="14862" width="5" style="3" customWidth="1"/>
    <col min="14863" max="14863" width="12.140625" style="3" customWidth="1"/>
    <col min="14864" max="15104" width="9.140625" style="3"/>
    <col min="15105" max="15105" width="50.28515625" style="3" customWidth="1"/>
    <col min="15106" max="15106" width="5.28515625" style="3" customWidth="1"/>
    <col min="15107" max="15107" width="18.5703125" style="3" customWidth="1"/>
    <col min="15108" max="15108" width="20.42578125" style="3" customWidth="1"/>
    <col min="15109" max="15109" width="1.42578125" style="3" customWidth="1"/>
    <col min="15110" max="15110" width="5.85546875" style="3" customWidth="1"/>
    <col min="15111" max="15111" width="10.140625" style="3" customWidth="1"/>
    <col min="15112" max="15112" width="10.28515625" style="3" customWidth="1"/>
    <col min="15113" max="15113" width="10" style="3" customWidth="1"/>
    <col min="15114" max="15114" width="9.85546875" style="3" customWidth="1"/>
    <col min="15115" max="15116" width="9.7109375" style="3" customWidth="1"/>
    <col min="15117" max="15117" width="10.85546875" style="3" customWidth="1"/>
    <col min="15118" max="15118" width="5" style="3" customWidth="1"/>
    <col min="15119" max="15119" width="12.140625" style="3" customWidth="1"/>
    <col min="15120" max="15360" width="9.140625" style="3"/>
    <col min="15361" max="15361" width="50.28515625" style="3" customWidth="1"/>
    <col min="15362" max="15362" width="5.28515625" style="3" customWidth="1"/>
    <col min="15363" max="15363" width="18.5703125" style="3" customWidth="1"/>
    <col min="15364" max="15364" width="20.42578125" style="3" customWidth="1"/>
    <col min="15365" max="15365" width="1.42578125" style="3" customWidth="1"/>
    <col min="15366" max="15366" width="5.85546875" style="3" customWidth="1"/>
    <col min="15367" max="15367" width="10.140625" style="3" customWidth="1"/>
    <col min="15368" max="15368" width="10.28515625" style="3" customWidth="1"/>
    <col min="15369" max="15369" width="10" style="3" customWidth="1"/>
    <col min="15370" max="15370" width="9.85546875" style="3" customWidth="1"/>
    <col min="15371" max="15372" width="9.7109375" style="3" customWidth="1"/>
    <col min="15373" max="15373" width="10.85546875" style="3" customWidth="1"/>
    <col min="15374" max="15374" width="5" style="3" customWidth="1"/>
    <col min="15375" max="15375" width="12.140625" style="3" customWidth="1"/>
    <col min="15376" max="15616" width="9.140625" style="3"/>
    <col min="15617" max="15617" width="50.28515625" style="3" customWidth="1"/>
    <col min="15618" max="15618" width="5.28515625" style="3" customWidth="1"/>
    <col min="15619" max="15619" width="18.5703125" style="3" customWidth="1"/>
    <col min="15620" max="15620" width="20.42578125" style="3" customWidth="1"/>
    <col min="15621" max="15621" width="1.42578125" style="3" customWidth="1"/>
    <col min="15622" max="15622" width="5.85546875" style="3" customWidth="1"/>
    <col min="15623" max="15623" width="10.140625" style="3" customWidth="1"/>
    <col min="15624" max="15624" width="10.28515625" style="3" customWidth="1"/>
    <col min="15625" max="15625" width="10" style="3" customWidth="1"/>
    <col min="15626" max="15626" width="9.85546875" style="3" customWidth="1"/>
    <col min="15627" max="15628" width="9.7109375" style="3" customWidth="1"/>
    <col min="15629" max="15629" width="10.85546875" style="3" customWidth="1"/>
    <col min="15630" max="15630" width="5" style="3" customWidth="1"/>
    <col min="15631" max="15631" width="12.140625" style="3" customWidth="1"/>
    <col min="15632" max="15872" width="9.140625" style="3"/>
    <col min="15873" max="15873" width="50.28515625" style="3" customWidth="1"/>
    <col min="15874" max="15874" width="5.28515625" style="3" customWidth="1"/>
    <col min="15875" max="15875" width="18.5703125" style="3" customWidth="1"/>
    <col min="15876" max="15876" width="20.42578125" style="3" customWidth="1"/>
    <col min="15877" max="15877" width="1.42578125" style="3" customWidth="1"/>
    <col min="15878" max="15878" width="5.85546875" style="3" customWidth="1"/>
    <col min="15879" max="15879" width="10.140625" style="3" customWidth="1"/>
    <col min="15880" max="15880" width="10.28515625" style="3" customWidth="1"/>
    <col min="15881" max="15881" width="10" style="3" customWidth="1"/>
    <col min="15882" max="15882" width="9.85546875" style="3" customWidth="1"/>
    <col min="15883" max="15884" width="9.7109375" style="3" customWidth="1"/>
    <col min="15885" max="15885" width="10.85546875" style="3" customWidth="1"/>
    <col min="15886" max="15886" width="5" style="3" customWidth="1"/>
    <col min="15887" max="15887" width="12.140625" style="3" customWidth="1"/>
    <col min="15888" max="16128" width="9.140625" style="3"/>
    <col min="16129" max="16129" width="50.28515625" style="3" customWidth="1"/>
    <col min="16130" max="16130" width="5.28515625" style="3" customWidth="1"/>
    <col min="16131" max="16131" width="18.5703125" style="3" customWidth="1"/>
    <col min="16132" max="16132" width="20.42578125" style="3" customWidth="1"/>
    <col min="16133" max="16133" width="1.42578125" style="3" customWidth="1"/>
    <col min="16134" max="16134" width="5.85546875" style="3" customWidth="1"/>
    <col min="16135" max="16135" width="10.140625" style="3" customWidth="1"/>
    <col min="16136" max="16136" width="10.28515625" style="3" customWidth="1"/>
    <col min="16137" max="16137" width="10" style="3" customWidth="1"/>
    <col min="16138" max="16138" width="9.85546875" style="3" customWidth="1"/>
    <col min="16139" max="16140" width="9.7109375" style="3" customWidth="1"/>
    <col min="16141" max="16141" width="10.85546875" style="3" customWidth="1"/>
    <col min="16142" max="16142" width="5" style="3" customWidth="1"/>
    <col min="16143" max="16143" width="12.140625" style="3" customWidth="1"/>
    <col min="16144" max="16384" width="9.140625" style="3"/>
  </cols>
  <sheetData>
    <row r="1" spans="1:15" ht="16.5" x14ac:dyDescent="0.25">
      <c r="A1" s="181" t="s">
        <v>29</v>
      </c>
      <c r="B1" s="181"/>
      <c r="C1" s="181"/>
      <c r="D1" s="181"/>
      <c r="F1" s="235" t="s">
        <v>30</v>
      </c>
      <c r="G1" s="235"/>
      <c r="H1" s="235"/>
      <c r="I1" s="235"/>
      <c r="J1" s="235"/>
      <c r="K1" s="235"/>
      <c r="L1" s="235"/>
      <c r="M1" s="235"/>
      <c r="N1" s="235"/>
      <c r="O1" s="235"/>
    </row>
    <row r="2" spans="1:15" s="25" customFormat="1" ht="30" customHeight="1" thickBot="1" x14ac:dyDescent="0.3">
      <c r="A2" s="234"/>
      <c r="B2" s="234"/>
      <c r="C2" s="234"/>
      <c r="D2" s="234"/>
      <c r="F2" s="236" t="s">
        <v>31</v>
      </c>
      <c r="G2" s="237"/>
      <c r="H2" s="237"/>
      <c r="I2" s="237"/>
      <c r="J2" s="237"/>
      <c r="K2" s="237"/>
      <c r="L2" s="237"/>
      <c r="M2" s="237"/>
      <c r="N2" s="237"/>
      <c r="O2" s="237"/>
    </row>
    <row r="3" spans="1:15" s="27" customFormat="1" ht="24" customHeight="1" x14ac:dyDescent="0.25">
      <c r="A3" s="238" t="s">
        <v>150</v>
      </c>
      <c r="B3" s="239"/>
      <c r="C3" s="239"/>
      <c r="D3" s="240"/>
      <c r="E3" s="26"/>
      <c r="F3" s="241" t="s">
        <v>32</v>
      </c>
      <c r="G3" s="242"/>
      <c r="H3" s="242"/>
      <c r="I3" s="242"/>
      <c r="J3" s="242"/>
      <c r="K3" s="242"/>
      <c r="L3" s="242"/>
      <c r="M3" s="242"/>
      <c r="N3" s="243" t="s">
        <v>33</v>
      </c>
      <c r="O3" s="244"/>
    </row>
    <row r="4" spans="1:15" s="27" customFormat="1" ht="23.25" customHeight="1" x14ac:dyDescent="0.25">
      <c r="A4" s="238"/>
      <c r="B4" s="239"/>
      <c r="C4" s="239"/>
      <c r="D4" s="240"/>
      <c r="E4" s="26"/>
      <c r="F4" s="245" t="s">
        <v>34</v>
      </c>
      <c r="G4" s="246"/>
      <c r="H4" s="246"/>
      <c r="I4" s="246"/>
      <c r="J4" s="246"/>
      <c r="K4" s="246"/>
      <c r="L4" s="246"/>
      <c r="M4" s="246"/>
      <c r="N4" s="247" t="s">
        <v>35</v>
      </c>
      <c r="O4" s="248"/>
    </row>
    <row r="5" spans="1:15" s="27" customFormat="1" ht="21" customHeight="1" x14ac:dyDescent="0.25">
      <c r="A5" s="250" t="s">
        <v>188</v>
      </c>
      <c r="B5" s="212"/>
      <c r="C5" s="212"/>
      <c r="D5" s="251"/>
      <c r="E5" s="26"/>
      <c r="F5" s="28"/>
      <c r="G5" s="29"/>
      <c r="H5" s="29"/>
      <c r="I5" s="29"/>
      <c r="J5" s="29"/>
      <c r="K5" s="29"/>
      <c r="L5" s="29"/>
      <c r="M5" s="29"/>
      <c r="N5" s="249"/>
      <c r="O5" s="248"/>
    </row>
    <row r="6" spans="1:15" s="27" customFormat="1" ht="22.5" customHeight="1" thickBot="1" x14ac:dyDescent="0.3">
      <c r="A6" s="252"/>
      <c r="B6" s="253"/>
      <c r="C6" s="253"/>
      <c r="D6" s="254"/>
      <c r="E6" s="26"/>
      <c r="F6" s="255" t="s">
        <v>36</v>
      </c>
      <c r="G6" s="256"/>
      <c r="H6" s="256"/>
      <c r="I6" s="256"/>
      <c r="J6" s="30">
        <v>2</v>
      </c>
      <c r="K6" s="30">
        <v>0</v>
      </c>
      <c r="L6" s="30">
        <v>2</v>
      </c>
      <c r="M6" s="31" t="s">
        <v>189</v>
      </c>
      <c r="N6" s="257" t="s">
        <v>152</v>
      </c>
      <c r="O6" s="258"/>
    </row>
    <row r="7" spans="1:15" s="39" customFormat="1" ht="45.75" customHeight="1" x14ac:dyDescent="0.25">
      <c r="A7" s="32" t="s">
        <v>37</v>
      </c>
      <c r="B7" s="33" t="s">
        <v>38</v>
      </c>
      <c r="C7" s="33" t="s">
        <v>39</v>
      </c>
      <c r="D7" s="34" t="s">
        <v>40</v>
      </c>
      <c r="E7" s="35"/>
      <c r="F7" s="36" t="s">
        <v>6</v>
      </c>
      <c r="G7" s="259" t="s">
        <v>41</v>
      </c>
      <c r="H7" s="259"/>
      <c r="I7" s="259"/>
      <c r="J7" s="259"/>
      <c r="K7" s="259"/>
      <c r="L7" s="259"/>
      <c r="M7" s="259"/>
      <c r="N7" s="37" t="s">
        <v>42</v>
      </c>
      <c r="O7" s="38" t="s">
        <v>43</v>
      </c>
    </row>
    <row r="8" spans="1:15" ht="19.5" customHeight="1" x14ac:dyDescent="0.25">
      <c r="A8" s="40" t="s">
        <v>44</v>
      </c>
      <c r="B8" s="41"/>
      <c r="C8" s="42"/>
      <c r="D8" s="43"/>
      <c r="F8" s="44">
        <v>1</v>
      </c>
      <c r="G8" s="260">
        <v>2</v>
      </c>
      <c r="H8" s="260"/>
      <c r="I8" s="260"/>
      <c r="J8" s="260"/>
      <c r="K8" s="260"/>
      <c r="L8" s="260"/>
      <c r="M8" s="260"/>
      <c r="N8" s="45">
        <v>3</v>
      </c>
      <c r="O8" s="46">
        <v>4</v>
      </c>
    </row>
    <row r="9" spans="1:15" ht="32.25" customHeight="1" x14ac:dyDescent="0.25">
      <c r="A9" s="47" t="s">
        <v>45</v>
      </c>
      <c r="B9" s="48">
        <v>10</v>
      </c>
      <c r="C9" s="49"/>
      <c r="D9" s="50"/>
      <c r="F9" s="129">
        <v>1</v>
      </c>
      <c r="G9" s="194" t="s">
        <v>46</v>
      </c>
      <c r="H9" s="194"/>
      <c r="I9" s="194"/>
      <c r="J9" s="194"/>
      <c r="K9" s="194"/>
      <c r="L9" s="194"/>
      <c r="M9" s="194"/>
      <c r="N9" s="131" t="s">
        <v>47</v>
      </c>
      <c r="O9" s="133">
        <f>D100</f>
        <v>0</v>
      </c>
    </row>
    <row r="10" spans="1:15" ht="33.75" customHeight="1" x14ac:dyDescent="0.25">
      <c r="A10" s="47" t="s">
        <v>48</v>
      </c>
      <c r="B10" s="51">
        <v>20</v>
      </c>
      <c r="C10" s="49"/>
      <c r="D10" s="50"/>
      <c r="F10" s="163">
        <v>2</v>
      </c>
      <c r="G10" s="194" t="s">
        <v>195</v>
      </c>
      <c r="H10" s="194"/>
      <c r="I10" s="194"/>
      <c r="J10" s="194"/>
      <c r="K10" s="194"/>
      <c r="L10" s="194"/>
      <c r="M10" s="194"/>
      <c r="N10" s="232" t="s">
        <v>49</v>
      </c>
      <c r="O10" s="264">
        <f>SUM(O14:O82)</f>
        <v>0</v>
      </c>
    </row>
    <row r="11" spans="1:15" ht="32.25" customHeight="1" x14ac:dyDescent="0.25">
      <c r="A11" s="52" t="s">
        <v>50</v>
      </c>
      <c r="B11" s="51">
        <v>30</v>
      </c>
      <c r="C11" s="53"/>
      <c r="D11" s="54"/>
      <c r="F11" s="163"/>
      <c r="G11" s="194"/>
      <c r="H11" s="194"/>
      <c r="I11" s="194"/>
      <c r="J11" s="194"/>
      <c r="K11" s="194"/>
      <c r="L11" s="194"/>
      <c r="M11" s="194"/>
      <c r="N11" s="232"/>
      <c r="O11" s="264"/>
    </row>
    <row r="12" spans="1:15" ht="18.75" customHeight="1" x14ac:dyDescent="0.25">
      <c r="A12" s="55" t="s">
        <v>51</v>
      </c>
      <c r="B12" s="51">
        <v>40</v>
      </c>
      <c r="C12" s="56">
        <f>SUM(C13:C14)</f>
        <v>0</v>
      </c>
      <c r="D12" s="57">
        <f>SUM(D13:D14)</f>
        <v>0</v>
      </c>
      <c r="F12" s="163"/>
      <c r="G12" s="194"/>
      <c r="H12" s="194"/>
      <c r="I12" s="194"/>
      <c r="J12" s="194"/>
      <c r="K12" s="194"/>
      <c r="L12" s="194"/>
      <c r="M12" s="194"/>
      <c r="N12" s="232"/>
      <c r="O12" s="264"/>
    </row>
    <row r="13" spans="1:15" ht="17.25" customHeight="1" x14ac:dyDescent="0.25">
      <c r="A13" s="60" t="s">
        <v>53</v>
      </c>
      <c r="B13" s="51">
        <v>41</v>
      </c>
      <c r="C13" s="61"/>
      <c r="D13" s="62"/>
      <c r="F13" s="163"/>
      <c r="G13" s="194"/>
      <c r="H13" s="194"/>
      <c r="I13" s="194"/>
      <c r="J13" s="194"/>
      <c r="K13" s="194"/>
      <c r="L13" s="194"/>
      <c r="M13" s="194"/>
      <c r="N13" s="232"/>
      <c r="O13" s="264"/>
    </row>
    <row r="14" spans="1:15" ht="17.25" customHeight="1" x14ac:dyDescent="0.25">
      <c r="A14" s="63"/>
      <c r="B14" s="51">
        <v>42</v>
      </c>
      <c r="C14" s="61"/>
      <c r="D14" s="62"/>
      <c r="F14" s="58"/>
      <c r="G14" s="262" t="s">
        <v>52</v>
      </c>
      <c r="H14" s="262"/>
      <c r="I14" s="262"/>
      <c r="J14" s="262"/>
      <c r="K14" s="262"/>
      <c r="L14" s="262"/>
      <c r="M14" s="262"/>
      <c r="N14" s="59"/>
      <c r="O14" s="96"/>
    </row>
    <row r="15" spans="1:15" ht="19.5" customHeight="1" x14ac:dyDescent="0.25">
      <c r="A15" s="64" t="s">
        <v>56</v>
      </c>
      <c r="B15" s="51">
        <v>50</v>
      </c>
      <c r="C15" s="56">
        <f>SUM(C9:C12)</f>
        <v>0</v>
      </c>
      <c r="D15" s="57">
        <f>SUM(D9:D12)</f>
        <v>0</v>
      </c>
      <c r="F15" s="163"/>
      <c r="G15" s="194" t="s">
        <v>54</v>
      </c>
      <c r="H15" s="194"/>
      <c r="I15" s="194"/>
      <c r="J15" s="194"/>
      <c r="K15" s="194"/>
      <c r="L15" s="194"/>
      <c r="M15" s="194"/>
      <c r="N15" s="232" t="s">
        <v>55</v>
      </c>
      <c r="O15" s="263"/>
    </row>
    <row r="16" spans="1:15" ht="20.25" customHeight="1" x14ac:dyDescent="0.25">
      <c r="A16" s="65"/>
      <c r="B16" s="66"/>
      <c r="C16" s="67"/>
      <c r="D16" s="68"/>
      <c r="F16" s="163"/>
      <c r="G16" s="194"/>
      <c r="H16" s="194"/>
      <c r="I16" s="194"/>
      <c r="J16" s="194"/>
      <c r="K16" s="194"/>
      <c r="L16" s="194"/>
      <c r="M16" s="194"/>
      <c r="N16" s="232"/>
      <c r="O16" s="263"/>
    </row>
    <row r="17" spans="1:15" ht="19.5" customHeight="1" x14ac:dyDescent="0.25">
      <c r="A17" s="40" t="s">
        <v>59</v>
      </c>
      <c r="B17" s="41"/>
      <c r="C17" s="69"/>
      <c r="D17" s="70"/>
      <c r="F17" s="163"/>
      <c r="G17" s="194" t="s">
        <v>57</v>
      </c>
      <c r="H17" s="194"/>
      <c r="I17" s="194"/>
      <c r="J17" s="194"/>
      <c r="K17" s="194"/>
      <c r="L17" s="194"/>
      <c r="M17" s="194"/>
      <c r="N17" s="232" t="s">
        <v>58</v>
      </c>
      <c r="O17" s="263"/>
    </row>
    <row r="18" spans="1:15" ht="17.25" customHeight="1" x14ac:dyDescent="0.25">
      <c r="A18" s="52" t="s">
        <v>60</v>
      </c>
      <c r="B18" s="51">
        <v>60</v>
      </c>
      <c r="C18" s="49"/>
      <c r="D18" s="50"/>
      <c r="F18" s="163"/>
      <c r="G18" s="194"/>
      <c r="H18" s="194"/>
      <c r="I18" s="194"/>
      <c r="J18" s="194"/>
      <c r="K18" s="194"/>
      <c r="L18" s="194"/>
      <c r="M18" s="194"/>
      <c r="N18" s="232"/>
      <c r="O18" s="263"/>
    </row>
    <row r="19" spans="1:15" ht="17.25" customHeight="1" x14ac:dyDescent="0.25">
      <c r="A19" s="71" t="s">
        <v>61</v>
      </c>
      <c r="B19" s="51">
        <v>70</v>
      </c>
      <c r="C19" s="49"/>
      <c r="D19" s="50"/>
      <c r="F19" s="163"/>
      <c r="G19" s="194"/>
      <c r="H19" s="194"/>
      <c r="I19" s="194"/>
      <c r="J19" s="194"/>
      <c r="K19" s="194"/>
      <c r="L19" s="194"/>
      <c r="M19" s="194"/>
      <c r="N19" s="232"/>
      <c r="O19" s="263"/>
    </row>
    <row r="20" spans="1:15" ht="15" customHeight="1" x14ac:dyDescent="0.25">
      <c r="A20" s="47" t="s">
        <v>62</v>
      </c>
      <c r="B20" s="51">
        <v>80</v>
      </c>
      <c r="C20" s="49"/>
      <c r="D20" s="50"/>
      <c r="F20" s="163"/>
      <c r="G20" s="194"/>
      <c r="H20" s="194"/>
      <c r="I20" s="194"/>
      <c r="J20" s="194"/>
      <c r="K20" s="194"/>
      <c r="L20" s="194"/>
      <c r="M20" s="194"/>
      <c r="N20" s="232"/>
      <c r="O20" s="263"/>
    </row>
    <row r="21" spans="1:15" ht="15" customHeight="1" x14ac:dyDescent="0.25">
      <c r="A21" s="47" t="s">
        <v>63</v>
      </c>
      <c r="B21" s="51">
        <v>90</v>
      </c>
      <c r="C21" s="49"/>
      <c r="D21" s="50"/>
      <c r="F21" s="163"/>
      <c r="G21" s="194"/>
      <c r="H21" s="194"/>
      <c r="I21" s="194"/>
      <c r="J21" s="194"/>
      <c r="K21" s="194"/>
      <c r="L21" s="194"/>
      <c r="M21" s="194"/>
      <c r="N21" s="232"/>
      <c r="O21" s="263"/>
    </row>
    <row r="22" spans="1:15" ht="15" customHeight="1" x14ac:dyDescent="0.25">
      <c r="A22" s="47" t="s">
        <v>64</v>
      </c>
      <c r="B22" s="51">
        <v>100</v>
      </c>
      <c r="C22" s="49"/>
      <c r="D22" s="50"/>
      <c r="F22" s="163"/>
      <c r="G22" s="194"/>
      <c r="H22" s="194"/>
      <c r="I22" s="194"/>
      <c r="J22" s="194"/>
      <c r="K22" s="194"/>
      <c r="L22" s="194"/>
      <c r="M22" s="194"/>
      <c r="N22" s="232"/>
      <c r="O22" s="263"/>
    </row>
    <row r="23" spans="1:15" ht="15.75" customHeight="1" x14ac:dyDescent="0.25">
      <c r="A23" s="47" t="s">
        <v>66</v>
      </c>
      <c r="B23" s="51">
        <v>110</v>
      </c>
      <c r="C23" s="49"/>
      <c r="D23" s="50"/>
      <c r="F23" s="163"/>
      <c r="G23" s="194" t="s">
        <v>196</v>
      </c>
      <c r="H23" s="194"/>
      <c r="I23" s="194"/>
      <c r="J23" s="194"/>
      <c r="K23" s="194"/>
      <c r="L23" s="194"/>
      <c r="M23" s="194"/>
      <c r="N23" s="232" t="s">
        <v>65</v>
      </c>
      <c r="O23" s="263"/>
    </row>
    <row r="24" spans="1:15" ht="15.75" customHeight="1" x14ac:dyDescent="0.25">
      <c r="A24" s="47" t="s">
        <v>67</v>
      </c>
      <c r="B24" s="51">
        <v>120</v>
      </c>
      <c r="C24" s="49"/>
      <c r="D24" s="50"/>
      <c r="F24" s="163"/>
      <c r="G24" s="194"/>
      <c r="H24" s="194"/>
      <c r="I24" s="194"/>
      <c r="J24" s="194"/>
      <c r="K24" s="194"/>
      <c r="L24" s="194"/>
      <c r="M24" s="194"/>
      <c r="N24" s="232"/>
      <c r="O24" s="263"/>
    </row>
    <row r="25" spans="1:15" ht="16.5" customHeight="1" x14ac:dyDescent="0.25">
      <c r="A25" s="47" t="s">
        <v>68</v>
      </c>
      <c r="B25" s="51">
        <v>130</v>
      </c>
      <c r="C25" s="49"/>
      <c r="D25" s="50"/>
      <c r="F25" s="163"/>
      <c r="G25" s="194"/>
      <c r="H25" s="194"/>
      <c r="I25" s="194"/>
      <c r="J25" s="194"/>
      <c r="K25" s="194"/>
      <c r="L25" s="194"/>
      <c r="M25" s="194"/>
      <c r="N25" s="232"/>
      <c r="O25" s="263"/>
    </row>
    <row r="26" spans="1:15" ht="15.75" customHeight="1" x14ac:dyDescent="0.25">
      <c r="A26" s="47" t="s">
        <v>69</v>
      </c>
      <c r="B26" s="51">
        <v>140</v>
      </c>
      <c r="C26" s="49"/>
      <c r="D26" s="50"/>
      <c r="F26" s="163"/>
      <c r="G26" s="194"/>
      <c r="H26" s="194"/>
      <c r="I26" s="194"/>
      <c r="J26" s="194"/>
      <c r="K26" s="194"/>
      <c r="L26" s="194"/>
      <c r="M26" s="194"/>
      <c r="N26" s="232"/>
      <c r="O26" s="263"/>
    </row>
    <row r="27" spans="1:15" ht="15.75" customHeight="1" x14ac:dyDescent="0.25">
      <c r="A27" s="47" t="s">
        <v>70</v>
      </c>
      <c r="B27" s="51">
        <v>150</v>
      </c>
      <c r="C27" s="49"/>
      <c r="D27" s="50"/>
      <c r="F27" s="163"/>
      <c r="G27" s="194"/>
      <c r="H27" s="194"/>
      <c r="I27" s="194"/>
      <c r="J27" s="194"/>
      <c r="K27" s="194"/>
      <c r="L27" s="194"/>
      <c r="M27" s="194"/>
      <c r="N27" s="232"/>
      <c r="O27" s="263"/>
    </row>
    <row r="28" spans="1:15" ht="15.75" customHeight="1" x14ac:dyDescent="0.25">
      <c r="A28" s="47" t="s">
        <v>72</v>
      </c>
      <c r="B28" s="51">
        <v>160</v>
      </c>
      <c r="C28" s="49"/>
      <c r="D28" s="50"/>
      <c r="F28" s="163"/>
      <c r="G28" s="194" t="s">
        <v>197</v>
      </c>
      <c r="H28" s="194"/>
      <c r="I28" s="194"/>
      <c r="J28" s="194"/>
      <c r="K28" s="194"/>
      <c r="L28" s="194"/>
      <c r="M28" s="194"/>
      <c r="N28" s="232" t="s">
        <v>71</v>
      </c>
      <c r="O28" s="263"/>
    </row>
    <row r="29" spans="1:15" ht="15.75" customHeight="1" x14ac:dyDescent="0.25">
      <c r="A29" s="55" t="s">
        <v>73</v>
      </c>
      <c r="B29" s="51">
        <v>170</v>
      </c>
      <c r="C29" s="56">
        <f>SUM(C30:C31)</f>
        <v>0</v>
      </c>
      <c r="D29" s="57">
        <f>SUM(D30:D31)</f>
        <v>0</v>
      </c>
      <c r="F29" s="163"/>
      <c r="G29" s="194"/>
      <c r="H29" s="194"/>
      <c r="I29" s="194"/>
      <c r="J29" s="194"/>
      <c r="K29" s="194"/>
      <c r="L29" s="194"/>
      <c r="M29" s="194"/>
      <c r="N29" s="232"/>
      <c r="O29" s="263"/>
    </row>
    <row r="30" spans="1:15" ht="15.75" customHeight="1" x14ac:dyDescent="0.25">
      <c r="A30" s="63"/>
      <c r="B30" s="51">
        <v>171</v>
      </c>
      <c r="C30" s="49"/>
      <c r="D30" s="50"/>
      <c r="F30" s="163"/>
      <c r="G30" s="194"/>
      <c r="H30" s="194"/>
      <c r="I30" s="194"/>
      <c r="J30" s="194"/>
      <c r="K30" s="194"/>
      <c r="L30" s="194"/>
      <c r="M30" s="194"/>
      <c r="N30" s="232"/>
      <c r="O30" s="263"/>
    </row>
    <row r="31" spans="1:15" ht="15.75" customHeight="1" x14ac:dyDescent="0.25">
      <c r="A31" s="63"/>
      <c r="B31" s="51">
        <v>172</v>
      </c>
      <c r="C31" s="49"/>
      <c r="D31" s="50"/>
      <c r="F31" s="163"/>
      <c r="G31" s="194"/>
      <c r="H31" s="194"/>
      <c r="I31" s="194"/>
      <c r="J31" s="194"/>
      <c r="K31" s="194"/>
      <c r="L31" s="194"/>
      <c r="M31" s="194"/>
      <c r="N31" s="232"/>
      <c r="O31" s="263"/>
    </row>
    <row r="32" spans="1:15" ht="21.75" customHeight="1" x14ac:dyDescent="0.25">
      <c r="A32" s="64" t="s">
        <v>74</v>
      </c>
      <c r="B32" s="51">
        <v>180</v>
      </c>
      <c r="C32" s="56">
        <f>SUM(C18:C29)</f>
        <v>0</v>
      </c>
      <c r="D32" s="57">
        <f>SUM(D18:D29)</f>
        <v>0</v>
      </c>
      <c r="F32" s="163"/>
      <c r="G32" s="194"/>
      <c r="H32" s="194"/>
      <c r="I32" s="194"/>
      <c r="J32" s="194"/>
      <c r="K32" s="194"/>
      <c r="L32" s="194"/>
      <c r="M32" s="194"/>
      <c r="N32" s="232"/>
      <c r="O32" s="263"/>
    </row>
    <row r="33" spans="1:15" ht="36.75" customHeight="1" thickBot="1" x14ac:dyDescent="0.3">
      <c r="A33" s="72" t="s">
        <v>76</v>
      </c>
      <c r="B33" s="73">
        <v>190</v>
      </c>
      <c r="C33" s="74">
        <f>C15+C32</f>
        <v>0</v>
      </c>
      <c r="D33" s="75">
        <f>D15+D32</f>
        <v>0</v>
      </c>
      <c r="F33" s="163" t="s">
        <v>78</v>
      </c>
      <c r="G33" s="194" t="s">
        <v>153</v>
      </c>
      <c r="H33" s="194"/>
      <c r="I33" s="194"/>
      <c r="J33" s="194"/>
      <c r="K33" s="194"/>
      <c r="L33" s="194"/>
      <c r="M33" s="194"/>
      <c r="N33" s="232" t="s">
        <v>75</v>
      </c>
      <c r="O33" s="263"/>
    </row>
    <row r="34" spans="1:15" ht="72" customHeight="1" thickBot="1" x14ac:dyDescent="0.3">
      <c r="A34" s="261"/>
      <c r="B34" s="261"/>
      <c r="C34" s="261"/>
      <c r="D34" s="261"/>
      <c r="F34" s="163"/>
      <c r="G34" s="194"/>
      <c r="H34" s="194"/>
      <c r="I34" s="194"/>
      <c r="J34" s="194"/>
      <c r="K34" s="194"/>
      <c r="L34" s="194"/>
      <c r="M34" s="194"/>
      <c r="N34" s="232"/>
      <c r="O34" s="263"/>
    </row>
    <row r="35" spans="1:15" ht="43.5" customHeight="1" x14ac:dyDescent="0.25">
      <c r="A35" s="32" t="s">
        <v>77</v>
      </c>
      <c r="B35" s="33" t="s">
        <v>38</v>
      </c>
      <c r="C35" s="33" t="s">
        <v>39</v>
      </c>
      <c r="D35" s="34" t="s">
        <v>40</v>
      </c>
      <c r="F35" s="163"/>
      <c r="G35" s="194" t="s">
        <v>154</v>
      </c>
      <c r="H35" s="194"/>
      <c r="I35" s="194"/>
      <c r="J35" s="194"/>
      <c r="K35" s="194"/>
      <c r="L35" s="194"/>
      <c r="M35" s="194"/>
      <c r="N35" s="232" t="s">
        <v>79</v>
      </c>
      <c r="O35" s="263"/>
    </row>
    <row r="36" spans="1:15" ht="19.5" customHeight="1" x14ac:dyDescent="0.25">
      <c r="A36" s="40" t="s">
        <v>80</v>
      </c>
      <c r="B36" s="41"/>
      <c r="C36" s="42"/>
      <c r="D36" s="43"/>
      <c r="F36" s="163"/>
      <c r="G36" s="194"/>
      <c r="H36" s="194"/>
      <c r="I36" s="194"/>
      <c r="J36" s="194"/>
      <c r="K36" s="194"/>
      <c r="L36" s="194"/>
      <c r="M36" s="194"/>
      <c r="N36" s="232"/>
      <c r="O36" s="263"/>
    </row>
    <row r="37" spans="1:15" ht="27" customHeight="1" x14ac:dyDescent="0.25">
      <c r="A37" s="47" t="s">
        <v>81</v>
      </c>
      <c r="B37" s="51">
        <v>200</v>
      </c>
      <c r="C37" s="49">
        <v>0</v>
      </c>
      <c r="D37" s="76">
        <v>0</v>
      </c>
      <c r="F37" s="163"/>
      <c r="G37" s="194"/>
      <c r="H37" s="194"/>
      <c r="I37" s="194"/>
      <c r="J37" s="194"/>
      <c r="K37" s="194"/>
      <c r="L37" s="194"/>
      <c r="M37" s="194"/>
      <c r="N37" s="232"/>
      <c r="O37" s="263"/>
    </row>
    <row r="38" spans="1:15" s="39" customFormat="1" ht="15.75" customHeight="1" x14ac:dyDescent="0.25">
      <c r="A38" s="47" t="s">
        <v>83</v>
      </c>
      <c r="B38" s="51">
        <v>210</v>
      </c>
      <c r="C38" s="49"/>
      <c r="D38" s="50"/>
      <c r="E38" s="35"/>
      <c r="F38" s="163"/>
      <c r="G38" s="194"/>
      <c r="H38" s="194"/>
      <c r="I38" s="194"/>
      <c r="J38" s="194"/>
      <c r="K38" s="194"/>
      <c r="L38" s="194"/>
      <c r="M38" s="194"/>
      <c r="N38" s="232"/>
      <c r="O38" s="263"/>
    </row>
    <row r="39" spans="1:15" ht="15" customHeight="1" x14ac:dyDescent="0.25">
      <c r="A39" s="47" t="s">
        <v>84</v>
      </c>
      <c r="B39" s="51">
        <v>220</v>
      </c>
      <c r="C39" s="49"/>
      <c r="D39" s="50"/>
      <c r="F39" s="163"/>
      <c r="G39" s="194"/>
      <c r="H39" s="194"/>
      <c r="I39" s="194"/>
      <c r="J39" s="194"/>
      <c r="K39" s="194"/>
      <c r="L39" s="194"/>
      <c r="M39" s="194"/>
      <c r="N39" s="232"/>
      <c r="O39" s="263"/>
    </row>
    <row r="40" spans="1:15" ht="16.5" customHeight="1" x14ac:dyDescent="0.25">
      <c r="A40" s="52" t="s">
        <v>85</v>
      </c>
      <c r="B40" s="51">
        <v>230</v>
      </c>
      <c r="C40" s="49"/>
      <c r="D40" s="77"/>
      <c r="F40" s="163"/>
      <c r="G40" s="194" t="s">
        <v>155</v>
      </c>
      <c r="H40" s="194"/>
      <c r="I40" s="194"/>
      <c r="J40" s="194"/>
      <c r="K40" s="194"/>
      <c r="L40" s="194"/>
      <c r="M40" s="194"/>
      <c r="N40" s="232" t="s">
        <v>82</v>
      </c>
      <c r="O40" s="263"/>
    </row>
    <row r="41" spans="1:15" ht="15" customHeight="1" x14ac:dyDescent="0.25">
      <c r="A41" s="47" t="s">
        <v>87</v>
      </c>
      <c r="B41" s="51">
        <v>240</v>
      </c>
      <c r="C41" s="49"/>
      <c r="D41" s="50"/>
      <c r="F41" s="163"/>
      <c r="G41" s="194"/>
      <c r="H41" s="194"/>
      <c r="I41" s="194"/>
      <c r="J41" s="194"/>
      <c r="K41" s="194"/>
      <c r="L41" s="194"/>
      <c r="M41" s="194"/>
      <c r="N41" s="232"/>
      <c r="O41" s="263"/>
    </row>
    <row r="42" spans="1:15" ht="15.75" customHeight="1" x14ac:dyDescent="0.25">
      <c r="A42" s="78" t="s">
        <v>88</v>
      </c>
      <c r="B42" s="51">
        <v>250</v>
      </c>
      <c r="C42" s="79">
        <f>C43+C44</f>
        <v>0</v>
      </c>
      <c r="D42" s="80">
        <f>D43+D44</f>
        <v>0</v>
      </c>
      <c r="F42" s="163"/>
      <c r="G42" s="194" t="s">
        <v>156</v>
      </c>
      <c r="H42" s="194"/>
      <c r="I42" s="194"/>
      <c r="J42" s="194"/>
      <c r="K42" s="194"/>
      <c r="L42" s="194"/>
      <c r="M42" s="194"/>
      <c r="N42" s="232" t="s">
        <v>86</v>
      </c>
      <c r="O42" s="263"/>
    </row>
    <row r="43" spans="1:15" ht="13.5" customHeight="1" x14ac:dyDescent="0.25">
      <c r="A43" s="63"/>
      <c r="B43" s="51">
        <v>251</v>
      </c>
      <c r="C43" s="49"/>
      <c r="D43" s="50"/>
      <c r="F43" s="163"/>
      <c r="G43" s="194"/>
      <c r="H43" s="194"/>
      <c r="I43" s="194"/>
      <c r="J43" s="194"/>
      <c r="K43" s="194"/>
      <c r="L43" s="194"/>
      <c r="M43" s="194"/>
      <c r="N43" s="232"/>
      <c r="O43" s="263"/>
    </row>
    <row r="44" spans="1:15" ht="13.5" customHeight="1" x14ac:dyDescent="0.25">
      <c r="A44" s="63"/>
      <c r="B44" s="51">
        <v>252</v>
      </c>
      <c r="C44" s="49"/>
      <c r="D44" s="81"/>
      <c r="F44" s="163"/>
      <c r="G44" s="194"/>
      <c r="H44" s="194"/>
      <c r="I44" s="194"/>
      <c r="J44" s="194"/>
      <c r="K44" s="194"/>
      <c r="L44" s="194"/>
      <c r="M44" s="194"/>
      <c r="N44" s="232"/>
      <c r="O44" s="263"/>
    </row>
    <row r="45" spans="1:15" ht="16.5" customHeight="1" x14ac:dyDescent="0.25">
      <c r="A45" s="64" t="s">
        <v>89</v>
      </c>
      <c r="B45" s="51">
        <v>260</v>
      </c>
      <c r="C45" s="56">
        <f>SUM(C37:C42)</f>
        <v>0</v>
      </c>
      <c r="D45" s="57">
        <f>SUM(D37:D42)</f>
        <v>0</v>
      </c>
      <c r="F45" s="163"/>
      <c r="G45" s="194"/>
      <c r="H45" s="194"/>
      <c r="I45" s="194"/>
      <c r="J45" s="194"/>
      <c r="K45" s="194"/>
      <c r="L45" s="194"/>
      <c r="M45" s="194"/>
      <c r="N45" s="232"/>
      <c r="O45" s="263"/>
    </row>
    <row r="46" spans="1:15" ht="18" customHeight="1" x14ac:dyDescent="0.25">
      <c r="A46" s="65"/>
      <c r="B46" s="66"/>
      <c r="C46" s="82"/>
      <c r="D46" s="83"/>
      <c r="F46" s="163"/>
      <c r="G46" s="194"/>
      <c r="H46" s="194"/>
      <c r="I46" s="194"/>
      <c r="J46" s="194"/>
      <c r="K46" s="194"/>
      <c r="L46" s="194"/>
      <c r="M46" s="194"/>
      <c r="N46" s="232"/>
      <c r="O46" s="263"/>
    </row>
    <row r="47" spans="1:15" ht="20.25" customHeight="1" x14ac:dyDescent="0.25">
      <c r="A47" s="40" t="s">
        <v>90</v>
      </c>
      <c r="B47" s="41"/>
      <c r="C47" s="42"/>
      <c r="D47" s="43"/>
      <c r="F47" s="163"/>
      <c r="G47" s="194"/>
      <c r="H47" s="194"/>
      <c r="I47" s="194"/>
      <c r="J47" s="194"/>
      <c r="K47" s="194"/>
      <c r="L47" s="194"/>
      <c r="M47" s="194"/>
      <c r="N47" s="232"/>
      <c r="O47" s="263"/>
    </row>
    <row r="48" spans="1:15" ht="15" customHeight="1" x14ac:dyDescent="0.25">
      <c r="A48" s="52" t="s">
        <v>92</v>
      </c>
      <c r="B48" s="51">
        <v>270</v>
      </c>
      <c r="C48" s="49"/>
      <c r="D48" s="50"/>
      <c r="F48" s="163"/>
      <c r="G48" s="194" t="s">
        <v>157</v>
      </c>
      <c r="H48" s="194"/>
      <c r="I48" s="194"/>
      <c r="J48" s="194"/>
      <c r="K48" s="194"/>
      <c r="L48" s="194"/>
      <c r="M48" s="194"/>
      <c r="N48" s="232" t="s">
        <v>91</v>
      </c>
      <c r="O48" s="263"/>
    </row>
    <row r="49" spans="1:15" ht="15" customHeight="1" x14ac:dyDescent="0.25">
      <c r="A49" s="47" t="s">
        <v>93</v>
      </c>
      <c r="B49" s="51">
        <v>280</v>
      </c>
      <c r="C49" s="49"/>
      <c r="D49" s="50"/>
      <c r="F49" s="163"/>
      <c r="G49" s="194"/>
      <c r="H49" s="194"/>
      <c r="I49" s="194"/>
      <c r="J49" s="194"/>
      <c r="K49" s="194"/>
      <c r="L49" s="194"/>
      <c r="M49" s="194"/>
      <c r="N49" s="232"/>
      <c r="O49" s="263"/>
    </row>
    <row r="50" spans="1:15" ht="13.5" customHeight="1" x14ac:dyDescent="0.25">
      <c r="A50" s="47" t="s">
        <v>94</v>
      </c>
      <c r="B50" s="51">
        <v>290</v>
      </c>
      <c r="C50" s="49"/>
      <c r="D50" s="50"/>
      <c r="F50" s="163"/>
      <c r="G50" s="194"/>
      <c r="H50" s="194"/>
      <c r="I50" s="194"/>
      <c r="J50" s="194"/>
      <c r="K50" s="194"/>
      <c r="L50" s="194"/>
      <c r="M50" s="194"/>
      <c r="N50" s="232"/>
      <c r="O50" s="263"/>
    </row>
    <row r="51" spans="1:15" ht="15" customHeight="1" x14ac:dyDescent="0.25">
      <c r="A51" s="78" t="s">
        <v>95</v>
      </c>
      <c r="B51" s="51">
        <v>300</v>
      </c>
      <c r="C51" s="79">
        <f>SUM(C52:C53)</f>
        <v>0</v>
      </c>
      <c r="D51" s="80">
        <f>SUM(D52:D53)</f>
        <v>0</v>
      </c>
      <c r="F51" s="163"/>
      <c r="G51" s="194"/>
      <c r="H51" s="194"/>
      <c r="I51" s="194"/>
      <c r="J51" s="194"/>
      <c r="K51" s="194"/>
      <c r="L51" s="194"/>
      <c r="M51" s="194"/>
      <c r="N51" s="232"/>
      <c r="O51" s="263"/>
    </row>
    <row r="52" spans="1:15" ht="15" customHeight="1" x14ac:dyDescent="0.25">
      <c r="A52" s="63" t="s">
        <v>96</v>
      </c>
      <c r="B52" s="51">
        <v>301</v>
      </c>
      <c r="C52" s="49"/>
      <c r="D52" s="50"/>
      <c r="F52" s="163"/>
      <c r="G52" s="194"/>
      <c r="H52" s="194"/>
      <c r="I52" s="194"/>
      <c r="J52" s="194"/>
      <c r="K52" s="194"/>
      <c r="L52" s="194"/>
      <c r="M52" s="194"/>
      <c r="N52" s="232"/>
      <c r="O52" s="263"/>
    </row>
    <row r="53" spans="1:15" ht="15" customHeight="1" x14ac:dyDescent="0.25">
      <c r="A53" s="63"/>
      <c r="B53" s="51">
        <v>302</v>
      </c>
      <c r="C53" s="49"/>
      <c r="D53" s="50"/>
      <c r="F53" s="163"/>
      <c r="G53" s="194"/>
      <c r="H53" s="194"/>
      <c r="I53" s="194"/>
      <c r="J53" s="194"/>
      <c r="K53" s="194"/>
      <c r="L53" s="194"/>
      <c r="M53" s="194"/>
      <c r="N53" s="232"/>
      <c r="O53" s="263"/>
    </row>
    <row r="54" spans="1:15" ht="15.75" customHeight="1" x14ac:dyDescent="0.25">
      <c r="A54" s="64" t="s">
        <v>97</v>
      </c>
      <c r="B54" s="51">
        <v>310</v>
      </c>
      <c r="C54" s="56">
        <f>SUM(C48:C51)</f>
        <v>0</v>
      </c>
      <c r="D54" s="57">
        <f>SUM(D48:D51)</f>
        <v>0</v>
      </c>
      <c r="F54" s="163"/>
      <c r="G54" s="194"/>
      <c r="H54" s="194"/>
      <c r="I54" s="194"/>
      <c r="J54" s="194"/>
      <c r="K54" s="194"/>
      <c r="L54" s="194"/>
      <c r="M54" s="194"/>
      <c r="N54" s="232"/>
      <c r="O54" s="263"/>
    </row>
    <row r="55" spans="1:15" ht="18" customHeight="1" x14ac:dyDescent="0.25">
      <c r="A55" s="65"/>
      <c r="B55" s="66"/>
      <c r="C55" s="82"/>
      <c r="D55" s="83"/>
      <c r="F55" s="163"/>
      <c r="G55" s="194" t="s">
        <v>158</v>
      </c>
      <c r="H55" s="194"/>
      <c r="I55" s="194"/>
      <c r="J55" s="194"/>
      <c r="K55" s="194"/>
      <c r="L55" s="194"/>
      <c r="M55" s="194"/>
      <c r="N55" s="232" t="s">
        <v>98</v>
      </c>
      <c r="O55" s="268"/>
    </row>
    <row r="56" spans="1:15" ht="20.25" customHeight="1" x14ac:dyDescent="0.25">
      <c r="A56" s="40" t="s">
        <v>99</v>
      </c>
      <c r="B56" s="41"/>
      <c r="C56" s="42"/>
      <c r="D56" s="43"/>
      <c r="F56" s="163"/>
      <c r="G56" s="194"/>
      <c r="H56" s="194"/>
      <c r="I56" s="194"/>
      <c r="J56" s="194"/>
      <c r="K56" s="194"/>
      <c r="L56" s="194"/>
      <c r="M56" s="194"/>
      <c r="N56" s="232"/>
      <c r="O56" s="268"/>
    </row>
    <row r="57" spans="1:15" ht="15" customHeight="1" x14ac:dyDescent="0.25">
      <c r="A57" s="52" t="s">
        <v>100</v>
      </c>
      <c r="B57" s="51">
        <v>320</v>
      </c>
      <c r="C57" s="53"/>
      <c r="D57" s="81"/>
      <c r="F57" s="163"/>
      <c r="G57" s="194"/>
      <c r="H57" s="194"/>
      <c r="I57" s="194"/>
      <c r="J57" s="194"/>
      <c r="K57" s="194"/>
      <c r="L57" s="194"/>
      <c r="M57" s="194"/>
      <c r="N57" s="232"/>
      <c r="O57" s="268"/>
    </row>
    <row r="58" spans="1:15" ht="15" customHeight="1" x14ac:dyDescent="0.25">
      <c r="A58" s="47" t="s">
        <v>101</v>
      </c>
      <c r="B58" s="51">
        <v>330</v>
      </c>
      <c r="C58" s="53"/>
      <c r="D58" s="81"/>
      <c r="F58" s="163"/>
      <c r="G58" s="194"/>
      <c r="H58" s="194"/>
      <c r="I58" s="194"/>
      <c r="J58" s="194"/>
      <c r="K58" s="194"/>
      <c r="L58" s="194"/>
      <c r="M58" s="194"/>
      <c r="N58" s="232"/>
      <c r="O58" s="268"/>
    </row>
    <row r="59" spans="1:15" ht="15" customHeight="1" x14ac:dyDescent="0.25">
      <c r="A59" s="47" t="s">
        <v>102</v>
      </c>
      <c r="B59" s="51">
        <v>340</v>
      </c>
      <c r="C59" s="49"/>
      <c r="D59" s="50"/>
      <c r="F59" s="163"/>
      <c r="G59" s="194"/>
      <c r="H59" s="194"/>
      <c r="I59" s="194"/>
      <c r="J59" s="194"/>
      <c r="K59" s="194"/>
      <c r="L59" s="194"/>
      <c r="M59" s="194"/>
      <c r="N59" s="232"/>
      <c r="O59" s="268"/>
    </row>
    <row r="60" spans="1:15" ht="15" customHeight="1" x14ac:dyDescent="0.25">
      <c r="A60" s="47" t="s">
        <v>103</v>
      </c>
      <c r="B60" s="51">
        <v>350</v>
      </c>
      <c r="C60" s="49"/>
      <c r="D60" s="50"/>
      <c r="F60" s="163"/>
      <c r="G60" s="194" t="s">
        <v>159</v>
      </c>
      <c r="H60" s="194"/>
      <c r="I60" s="194"/>
      <c r="J60" s="194"/>
      <c r="K60" s="194"/>
      <c r="L60" s="194"/>
      <c r="M60" s="194"/>
      <c r="N60" s="232" t="s">
        <v>106</v>
      </c>
      <c r="O60" s="263"/>
    </row>
    <row r="61" spans="1:15" ht="15" customHeight="1" x14ac:dyDescent="0.25">
      <c r="A61" s="47" t="s">
        <v>104</v>
      </c>
      <c r="B61" s="51">
        <v>360</v>
      </c>
      <c r="C61" s="49"/>
      <c r="D61" s="50"/>
      <c r="F61" s="163"/>
      <c r="G61" s="194"/>
      <c r="H61" s="194"/>
      <c r="I61" s="194"/>
      <c r="J61" s="194"/>
      <c r="K61" s="194"/>
      <c r="L61" s="194"/>
      <c r="M61" s="194"/>
      <c r="N61" s="232"/>
      <c r="O61" s="263"/>
    </row>
    <row r="62" spans="1:15" ht="28.5" customHeight="1" x14ac:dyDescent="0.25">
      <c r="A62" s="47" t="s">
        <v>105</v>
      </c>
      <c r="B62" s="51">
        <v>370</v>
      </c>
      <c r="C62" s="49"/>
      <c r="D62" s="50"/>
      <c r="F62" s="163"/>
      <c r="G62" s="194"/>
      <c r="H62" s="194"/>
      <c r="I62" s="194"/>
      <c r="J62" s="194"/>
      <c r="K62" s="194"/>
      <c r="L62" s="194"/>
      <c r="M62" s="194"/>
      <c r="N62" s="232"/>
      <c r="O62" s="263"/>
    </row>
    <row r="63" spans="1:15" ht="28.5" customHeight="1" x14ac:dyDescent="0.25">
      <c r="A63" s="47" t="s">
        <v>107</v>
      </c>
      <c r="B63" s="51">
        <v>380</v>
      </c>
      <c r="C63" s="49"/>
      <c r="D63" s="50"/>
      <c r="F63" s="163"/>
      <c r="G63" s="194"/>
      <c r="H63" s="194"/>
      <c r="I63" s="194"/>
      <c r="J63" s="194"/>
      <c r="K63" s="194"/>
      <c r="L63" s="194"/>
      <c r="M63" s="194"/>
      <c r="N63" s="232"/>
      <c r="O63" s="263"/>
    </row>
    <row r="64" spans="1:15" ht="15" customHeight="1" x14ac:dyDescent="0.25">
      <c r="A64" s="47" t="s">
        <v>108</v>
      </c>
      <c r="B64" s="51">
        <v>390</v>
      </c>
      <c r="C64" s="49"/>
      <c r="D64" s="50"/>
      <c r="F64" s="163"/>
      <c r="G64" s="194"/>
      <c r="H64" s="194"/>
      <c r="I64" s="194"/>
      <c r="J64" s="194"/>
      <c r="K64" s="194"/>
      <c r="L64" s="194"/>
      <c r="M64" s="194"/>
      <c r="N64" s="232"/>
      <c r="O64" s="263"/>
    </row>
    <row r="65" spans="1:15" ht="13.5" customHeight="1" x14ac:dyDescent="0.25">
      <c r="A65" s="47" t="s">
        <v>109</v>
      </c>
      <c r="B65" s="51">
        <v>400</v>
      </c>
      <c r="C65" s="49"/>
      <c r="D65" s="50"/>
      <c r="F65" s="163"/>
      <c r="G65" s="194"/>
      <c r="H65" s="194"/>
      <c r="I65" s="194"/>
      <c r="J65" s="194"/>
      <c r="K65" s="194"/>
      <c r="L65" s="194"/>
      <c r="M65" s="194"/>
      <c r="N65" s="232"/>
      <c r="O65" s="263"/>
    </row>
    <row r="66" spans="1:15" ht="15" customHeight="1" x14ac:dyDescent="0.25">
      <c r="A66" s="47" t="s">
        <v>110</v>
      </c>
      <c r="B66" s="51">
        <v>410</v>
      </c>
      <c r="C66" s="49"/>
      <c r="D66" s="50"/>
      <c r="F66" s="163"/>
      <c r="G66" s="194"/>
      <c r="H66" s="194"/>
      <c r="I66" s="194"/>
      <c r="J66" s="194"/>
      <c r="K66" s="194"/>
      <c r="L66" s="194"/>
      <c r="M66" s="194"/>
      <c r="N66" s="232"/>
      <c r="O66" s="263"/>
    </row>
    <row r="67" spans="1:15" ht="15" customHeight="1" x14ac:dyDescent="0.25">
      <c r="A67" s="78" t="s">
        <v>112</v>
      </c>
      <c r="B67" s="51">
        <v>420</v>
      </c>
      <c r="C67" s="56">
        <f>SUM(C68:C69)</f>
        <v>0</v>
      </c>
      <c r="D67" s="57">
        <f>SUM(D68:D69)</f>
        <v>0</v>
      </c>
      <c r="F67" s="163"/>
      <c r="G67" s="194"/>
      <c r="H67" s="194"/>
      <c r="I67" s="194"/>
      <c r="J67" s="194"/>
      <c r="K67" s="194"/>
      <c r="L67" s="194"/>
      <c r="M67" s="194"/>
      <c r="N67" s="232"/>
      <c r="O67" s="263"/>
    </row>
    <row r="68" spans="1:15" ht="15" customHeight="1" x14ac:dyDescent="0.25">
      <c r="A68" s="63"/>
      <c r="B68" s="41">
        <v>421</v>
      </c>
      <c r="C68" s="61"/>
      <c r="D68" s="62"/>
      <c r="F68" s="163"/>
      <c r="G68" s="194"/>
      <c r="H68" s="194"/>
      <c r="I68" s="194"/>
      <c r="J68" s="194"/>
      <c r="K68" s="194"/>
      <c r="L68" s="194"/>
      <c r="M68" s="194"/>
      <c r="N68" s="232"/>
      <c r="O68" s="263"/>
    </row>
    <row r="69" spans="1:15" ht="15" customHeight="1" x14ac:dyDescent="0.25">
      <c r="A69" s="63"/>
      <c r="B69" s="41">
        <v>422</v>
      </c>
      <c r="C69" s="61"/>
      <c r="D69" s="62"/>
      <c r="F69" s="163"/>
      <c r="G69" s="194" t="s">
        <v>160</v>
      </c>
      <c r="H69" s="194"/>
      <c r="I69" s="194"/>
      <c r="J69" s="194"/>
      <c r="K69" s="194"/>
      <c r="L69" s="194"/>
      <c r="M69" s="194"/>
      <c r="N69" s="232" t="s">
        <v>111</v>
      </c>
      <c r="O69" s="263"/>
    </row>
    <row r="70" spans="1:15" ht="21.75" customHeight="1" x14ac:dyDescent="0.25">
      <c r="A70" s="64" t="s">
        <v>113</v>
      </c>
      <c r="B70" s="41">
        <v>430</v>
      </c>
      <c r="C70" s="56">
        <f>SUM(C57:C67)</f>
        <v>0</v>
      </c>
      <c r="D70" s="57">
        <f>SUM(D57:D67)</f>
        <v>0</v>
      </c>
      <c r="F70" s="163"/>
      <c r="G70" s="194"/>
      <c r="H70" s="194"/>
      <c r="I70" s="194"/>
      <c r="J70" s="194"/>
      <c r="K70" s="194"/>
      <c r="L70" s="194"/>
      <c r="M70" s="194"/>
      <c r="N70" s="232"/>
      <c r="O70" s="263"/>
    </row>
    <row r="71" spans="1:15" ht="33" customHeight="1" thickBot="1" x14ac:dyDescent="0.3">
      <c r="A71" s="72" t="s">
        <v>76</v>
      </c>
      <c r="B71" s="84">
        <v>440</v>
      </c>
      <c r="C71" s="85">
        <f>C45+C54+C70</f>
        <v>0</v>
      </c>
      <c r="D71" s="86">
        <f>D45+D54+D70</f>
        <v>0</v>
      </c>
      <c r="F71" s="163"/>
      <c r="G71" s="194"/>
      <c r="H71" s="194"/>
      <c r="I71" s="194"/>
      <c r="J71" s="194"/>
      <c r="K71" s="194"/>
      <c r="L71" s="194"/>
      <c r="M71" s="194"/>
      <c r="N71" s="232"/>
      <c r="O71" s="263"/>
    </row>
    <row r="72" spans="1:15" ht="53.25" customHeight="1" x14ac:dyDescent="0.25">
      <c r="A72" s="87"/>
      <c r="B72" s="88"/>
      <c r="C72" s="89"/>
      <c r="D72" s="89"/>
      <c r="F72" s="163"/>
      <c r="G72" s="194"/>
      <c r="H72" s="194"/>
      <c r="I72" s="194"/>
      <c r="J72" s="194"/>
      <c r="K72" s="194"/>
      <c r="L72" s="194"/>
      <c r="M72" s="194"/>
      <c r="N72" s="232"/>
      <c r="O72" s="263"/>
    </row>
    <row r="73" spans="1:15" ht="27" customHeight="1" x14ac:dyDescent="0.25">
      <c r="A73" s="211" t="s">
        <v>115</v>
      </c>
      <c r="B73" s="211"/>
      <c r="C73" s="211"/>
      <c r="D73" s="211"/>
      <c r="F73" s="163"/>
      <c r="G73" s="194"/>
      <c r="H73" s="194"/>
      <c r="I73" s="194"/>
      <c r="J73" s="194"/>
      <c r="K73" s="194"/>
      <c r="L73" s="194"/>
      <c r="M73" s="194"/>
      <c r="N73" s="232"/>
      <c r="O73" s="263"/>
    </row>
    <row r="74" spans="1:15" ht="27" customHeight="1" thickBot="1" x14ac:dyDescent="0.3">
      <c r="A74" s="212" t="s">
        <v>190</v>
      </c>
      <c r="B74" s="212"/>
      <c r="C74" s="212"/>
      <c r="D74" s="212"/>
      <c r="F74" s="229"/>
      <c r="G74" s="196" t="s">
        <v>161</v>
      </c>
      <c r="H74" s="197"/>
      <c r="I74" s="197"/>
      <c r="J74" s="197"/>
      <c r="K74" s="197"/>
      <c r="L74" s="197"/>
      <c r="M74" s="198"/>
      <c r="N74" s="205" t="s">
        <v>114</v>
      </c>
      <c r="O74" s="223"/>
    </row>
    <row r="75" spans="1:15" ht="33.75" customHeight="1" x14ac:dyDescent="0.25">
      <c r="A75" s="90" t="s">
        <v>41</v>
      </c>
      <c r="B75" s="33" t="s">
        <v>38</v>
      </c>
      <c r="C75" s="33" t="s">
        <v>117</v>
      </c>
      <c r="D75" s="34" t="s">
        <v>118</v>
      </c>
      <c r="F75" s="230"/>
      <c r="G75" s="199"/>
      <c r="H75" s="200"/>
      <c r="I75" s="200"/>
      <c r="J75" s="200"/>
      <c r="K75" s="200"/>
      <c r="L75" s="200"/>
      <c r="M75" s="201"/>
      <c r="N75" s="206"/>
      <c r="O75" s="224"/>
    </row>
    <row r="76" spans="1:15" ht="15" customHeight="1" x14ac:dyDescent="0.25">
      <c r="A76" s="91">
        <v>1</v>
      </c>
      <c r="B76" s="92">
        <v>2</v>
      </c>
      <c r="C76" s="93">
        <v>3</v>
      </c>
      <c r="D76" s="94">
        <v>4</v>
      </c>
      <c r="F76" s="230"/>
      <c r="G76" s="199"/>
      <c r="H76" s="200"/>
      <c r="I76" s="200"/>
      <c r="J76" s="200"/>
      <c r="K76" s="200"/>
      <c r="L76" s="200"/>
      <c r="M76" s="201"/>
      <c r="N76" s="206"/>
      <c r="O76" s="224"/>
    </row>
    <row r="77" spans="1:15" ht="28.5" customHeight="1" x14ac:dyDescent="0.25">
      <c r="A77" s="78" t="s">
        <v>119</v>
      </c>
      <c r="B77" s="95" t="s">
        <v>47</v>
      </c>
      <c r="C77" s="79">
        <f>C78+C79</f>
        <v>0</v>
      </c>
      <c r="D77" s="80">
        <f>D78+D79</f>
        <v>0</v>
      </c>
      <c r="F77" s="230"/>
      <c r="G77" s="199"/>
      <c r="H77" s="200"/>
      <c r="I77" s="200"/>
      <c r="J77" s="200"/>
      <c r="K77" s="200"/>
      <c r="L77" s="200"/>
      <c r="M77" s="201"/>
      <c r="N77" s="206"/>
      <c r="O77" s="224"/>
    </row>
    <row r="78" spans="1:15" ht="27" x14ac:dyDescent="0.25">
      <c r="A78" s="47" t="s">
        <v>120</v>
      </c>
      <c r="B78" s="95" t="s">
        <v>121</v>
      </c>
      <c r="C78" s="49"/>
      <c r="D78" s="96"/>
      <c r="F78" s="230"/>
      <c r="G78" s="199"/>
      <c r="H78" s="200"/>
      <c r="I78" s="200"/>
      <c r="J78" s="200"/>
      <c r="K78" s="200"/>
      <c r="L78" s="200"/>
      <c r="M78" s="201"/>
      <c r="N78" s="206"/>
      <c r="O78" s="224"/>
    </row>
    <row r="79" spans="1:15" ht="15.75" customHeight="1" x14ac:dyDescent="0.25">
      <c r="A79" s="47" t="s">
        <v>122</v>
      </c>
      <c r="B79" s="95" t="s">
        <v>123</v>
      </c>
      <c r="C79" s="49"/>
      <c r="D79" s="96"/>
      <c r="F79" s="231"/>
      <c r="G79" s="202"/>
      <c r="H79" s="203"/>
      <c r="I79" s="203"/>
      <c r="J79" s="203"/>
      <c r="K79" s="203"/>
      <c r="L79" s="203"/>
      <c r="M79" s="204"/>
      <c r="N79" s="207"/>
      <c r="O79" s="225"/>
    </row>
    <row r="80" spans="1:15" ht="39" customHeight="1" x14ac:dyDescent="0.25">
      <c r="A80" s="47" t="s">
        <v>124</v>
      </c>
      <c r="B80" s="95" t="s">
        <v>49</v>
      </c>
      <c r="C80" s="49"/>
      <c r="D80" s="50"/>
      <c r="F80" s="229"/>
      <c r="G80" s="214" t="s">
        <v>162</v>
      </c>
      <c r="H80" s="215"/>
      <c r="I80" s="215"/>
      <c r="J80" s="215"/>
      <c r="K80" s="215"/>
      <c r="L80" s="215"/>
      <c r="M80" s="216"/>
      <c r="N80" s="205" t="s">
        <v>116</v>
      </c>
      <c r="O80" s="223"/>
    </row>
    <row r="81" spans="1:15" ht="15.75" customHeight="1" x14ac:dyDescent="0.25">
      <c r="A81" s="78" t="s">
        <v>125</v>
      </c>
      <c r="B81" s="95" t="s">
        <v>98</v>
      </c>
      <c r="C81" s="56">
        <f>C77-C80</f>
        <v>0</v>
      </c>
      <c r="D81" s="57">
        <f>D77-D80</f>
        <v>0</v>
      </c>
      <c r="F81" s="230"/>
      <c r="G81" s="217"/>
      <c r="H81" s="218"/>
      <c r="I81" s="218"/>
      <c r="J81" s="218"/>
      <c r="K81" s="218"/>
      <c r="L81" s="218"/>
      <c r="M81" s="219"/>
      <c r="N81" s="206"/>
      <c r="O81" s="224"/>
    </row>
    <row r="82" spans="1:15" ht="17.25" customHeight="1" x14ac:dyDescent="0.25">
      <c r="A82" s="47" t="s">
        <v>126</v>
      </c>
      <c r="B82" s="95" t="s">
        <v>127</v>
      </c>
      <c r="C82" s="49"/>
      <c r="D82" s="50"/>
      <c r="F82" s="231"/>
      <c r="G82" s="220"/>
      <c r="H82" s="221"/>
      <c r="I82" s="221"/>
      <c r="J82" s="221"/>
      <c r="K82" s="221"/>
      <c r="L82" s="221"/>
      <c r="M82" s="222"/>
      <c r="N82" s="207"/>
      <c r="O82" s="225"/>
    </row>
    <row r="83" spans="1:15" ht="16.5" customHeight="1" x14ac:dyDescent="0.25">
      <c r="A83" s="47" t="s">
        <v>128</v>
      </c>
      <c r="B83" s="95" t="s">
        <v>129</v>
      </c>
      <c r="C83" s="49"/>
      <c r="D83" s="50"/>
      <c r="F83" s="163">
        <v>3</v>
      </c>
      <c r="G83" s="194" t="s">
        <v>198</v>
      </c>
      <c r="H83" s="194"/>
      <c r="I83" s="194"/>
      <c r="J83" s="194"/>
      <c r="K83" s="194"/>
      <c r="L83" s="194"/>
      <c r="M83" s="194"/>
      <c r="N83" s="232" t="s">
        <v>127</v>
      </c>
      <c r="O83" s="265">
        <f>SUM(O90:O121)</f>
        <v>0</v>
      </c>
    </row>
    <row r="84" spans="1:15" ht="28.5" x14ac:dyDescent="0.25">
      <c r="A84" s="97" t="s">
        <v>130</v>
      </c>
      <c r="B84" s="95" t="s">
        <v>131</v>
      </c>
      <c r="C84" s="56">
        <f>C81-C82-C83</f>
        <v>0</v>
      </c>
      <c r="D84" s="57">
        <f>D81-D82-D83</f>
        <v>0</v>
      </c>
      <c r="F84" s="163"/>
      <c r="G84" s="194"/>
      <c r="H84" s="194"/>
      <c r="I84" s="194"/>
      <c r="J84" s="194"/>
      <c r="K84" s="194"/>
      <c r="L84" s="194"/>
      <c r="M84" s="194"/>
      <c r="N84" s="232"/>
      <c r="O84" s="265"/>
    </row>
    <row r="85" spans="1:15" ht="15" customHeight="1" x14ac:dyDescent="0.25">
      <c r="A85" s="52" t="s">
        <v>132</v>
      </c>
      <c r="B85" s="95" t="s">
        <v>133</v>
      </c>
      <c r="C85" s="56">
        <f>C86+C87</f>
        <v>0</v>
      </c>
      <c r="D85" s="57">
        <f>D86+D87</f>
        <v>0</v>
      </c>
      <c r="F85" s="163"/>
      <c r="G85" s="194"/>
      <c r="H85" s="194"/>
      <c r="I85" s="194"/>
      <c r="J85" s="194"/>
      <c r="K85" s="194"/>
      <c r="L85" s="194"/>
      <c r="M85" s="194"/>
      <c r="N85" s="232"/>
      <c r="O85" s="265"/>
    </row>
    <row r="86" spans="1:15" ht="15" customHeight="1" x14ac:dyDescent="0.25">
      <c r="A86" s="98"/>
      <c r="B86" s="99" t="s">
        <v>134</v>
      </c>
      <c r="C86" s="49"/>
      <c r="D86" s="50"/>
      <c r="F86" s="163"/>
      <c r="G86" s="194"/>
      <c r="H86" s="194"/>
      <c r="I86" s="194"/>
      <c r="J86" s="194"/>
      <c r="K86" s="194"/>
      <c r="L86" s="194"/>
      <c r="M86" s="194"/>
      <c r="N86" s="232"/>
      <c r="O86" s="265"/>
    </row>
    <row r="87" spans="1:15" ht="15" customHeight="1" x14ac:dyDescent="0.25">
      <c r="A87" s="63"/>
      <c r="B87" s="99" t="s">
        <v>135</v>
      </c>
      <c r="C87" s="49"/>
      <c r="D87" s="50"/>
      <c r="F87" s="163"/>
      <c r="G87" s="194"/>
      <c r="H87" s="194"/>
      <c r="I87" s="194"/>
      <c r="J87" s="194"/>
      <c r="K87" s="194"/>
      <c r="L87" s="194"/>
      <c r="M87" s="194"/>
      <c r="N87" s="232"/>
      <c r="O87" s="265"/>
    </row>
    <row r="88" spans="1:15" ht="15" customHeight="1" x14ac:dyDescent="0.25">
      <c r="A88" s="100" t="s">
        <v>136</v>
      </c>
      <c r="B88" s="99" t="s">
        <v>137</v>
      </c>
      <c r="C88" s="56">
        <f>C89+C90+C91</f>
        <v>0</v>
      </c>
      <c r="D88" s="57">
        <f>D89+D90+D91</f>
        <v>0</v>
      </c>
      <c r="F88" s="163"/>
      <c r="G88" s="194"/>
      <c r="H88" s="194"/>
      <c r="I88" s="194"/>
      <c r="J88" s="194"/>
      <c r="K88" s="194"/>
      <c r="L88" s="194"/>
      <c r="M88" s="194"/>
      <c r="N88" s="232"/>
      <c r="O88" s="265"/>
    </row>
    <row r="89" spans="1:15" ht="15" customHeight="1" x14ac:dyDescent="0.25">
      <c r="A89" s="98"/>
      <c r="B89" s="99" t="s">
        <v>138</v>
      </c>
      <c r="C89" s="49"/>
      <c r="D89" s="50"/>
      <c r="F89" s="163"/>
      <c r="G89" s="194"/>
      <c r="H89" s="194"/>
      <c r="I89" s="194"/>
      <c r="J89" s="194"/>
      <c r="K89" s="194"/>
      <c r="L89" s="194"/>
      <c r="M89" s="194"/>
      <c r="N89" s="232"/>
      <c r="O89" s="265"/>
    </row>
    <row r="90" spans="1:15" ht="15.75" customHeight="1" x14ac:dyDescent="0.25">
      <c r="A90" s="98"/>
      <c r="B90" s="99" t="s">
        <v>139</v>
      </c>
      <c r="C90" s="49"/>
      <c r="D90" s="50"/>
      <c r="F90" s="163"/>
      <c r="G90" s="194" t="s">
        <v>163</v>
      </c>
      <c r="H90" s="194"/>
      <c r="I90" s="194"/>
      <c r="J90" s="194"/>
      <c r="K90" s="194"/>
      <c r="L90" s="194"/>
      <c r="M90" s="194"/>
      <c r="N90" s="232" t="s">
        <v>165</v>
      </c>
      <c r="O90" s="266"/>
    </row>
    <row r="91" spans="1:15" ht="16.5" customHeight="1" x14ac:dyDescent="0.25">
      <c r="A91" s="98"/>
      <c r="B91" s="99" t="s">
        <v>140</v>
      </c>
      <c r="C91" s="49"/>
      <c r="D91" s="50"/>
      <c r="F91" s="163"/>
      <c r="G91" s="194"/>
      <c r="H91" s="194"/>
      <c r="I91" s="194"/>
      <c r="J91" s="194"/>
      <c r="K91" s="194"/>
      <c r="L91" s="194"/>
      <c r="M91" s="194"/>
      <c r="N91" s="232"/>
      <c r="O91" s="266"/>
    </row>
    <row r="92" spans="1:15" ht="18" customHeight="1" x14ac:dyDescent="0.25">
      <c r="A92" s="101" t="s">
        <v>141</v>
      </c>
      <c r="B92" s="99" t="s">
        <v>142</v>
      </c>
      <c r="C92" s="56">
        <f>C84+C85-C88</f>
        <v>0</v>
      </c>
      <c r="D92" s="57">
        <f>D84+D85-D88</f>
        <v>0</v>
      </c>
      <c r="F92" s="163"/>
      <c r="G92" s="194"/>
      <c r="H92" s="194"/>
      <c r="I92" s="194"/>
      <c r="J92" s="194"/>
      <c r="K92" s="194"/>
      <c r="L92" s="194"/>
      <c r="M92" s="194"/>
      <c r="N92" s="232"/>
      <c r="O92" s="266"/>
    </row>
    <row r="93" spans="1:15" s="35" customFormat="1" ht="18.75" customHeight="1" x14ac:dyDescent="0.25">
      <c r="A93" s="47" t="s">
        <v>143</v>
      </c>
      <c r="B93" s="41">
        <v>100</v>
      </c>
      <c r="C93" s="49"/>
      <c r="D93" s="50"/>
      <c r="F93" s="163"/>
      <c r="G93" s="194"/>
      <c r="H93" s="194"/>
      <c r="I93" s="194"/>
      <c r="J93" s="194"/>
      <c r="K93" s="194"/>
      <c r="L93" s="194"/>
      <c r="M93" s="194"/>
      <c r="N93" s="232"/>
      <c r="O93" s="266"/>
    </row>
    <row r="94" spans="1:15" ht="23.25" customHeight="1" x14ac:dyDescent="0.25">
      <c r="A94" s="78" t="s">
        <v>144</v>
      </c>
      <c r="B94" s="41">
        <v>110</v>
      </c>
      <c r="C94" s="56">
        <f>SUM(C95:C96)</f>
        <v>0</v>
      </c>
      <c r="D94" s="57">
        <f>SUM(D95:D96)</f>
        <v>0</v>
      </c>
      <c r="F94" s="213"/>
      <c r="G94" s="194" t="s">
        <v>164</v>
      </c>
      <c r="H94" s="194"/>
      <c r="I94" s="194"/>
      <c r="J94" s="194"/>
      <c r="K94" s="194"/>
      <c r="L94" s="194"/>
      <c r="M94" s="194"/>
      <c r="N94" s="232" t="s">
        <v>166</v>
      </c>
      <c r="O94" s="267"/>
    </row>
    <row r="95" spans="1:15" ht="22.5" customHeight="1" x14ac:dyDescent="0.25">
      <c r="A95" s="102"/>
      <c r="B95" s="41">
        <v>111</v>
      </c>
      <c r="C95" s="49"/>
      <c r="D95" s="50"/>
      <c r="F95" s="213"/>
      <c r="G95" s="194"/>
      <c r="H95" s="194"/>
      <c r="I95" s="194"/>
      <c r="J95" s="194"/>
      <c r="K95" s="194"/>
      <c r="L95" s="194"/>
      <c r="M95" s="194"/>
      <c r="N95" s="232"/>
      <c r="O95" s="267"/>
    </row>
    <row r="96" spans="1:15" ht="22.5" customHeight="1" x14ac:dyDescent="0.25">
      <c r="A96" s="98"/>
      <c r="B96" s="41">
        <v>112</v>
      </c>
      <c r="C96" s="49"/>
      <c r="D96" s="50"/>
      <c r="F96" s="213"/>
      <c r="G96" s="194"/>
      <c r="H96" s="194"/>
      <c r="I96" s="194"/>
      <c r="J96" s="194"/>
      <c r="K96" s="194"/>
      <c r="L96" s="194"/>
      <c r="M96" s="194"/>
      <c r="N96" s="232"/>
      <c r="O96" s="267"/>
    </row>
    <row r="97" spans="1:15" ht="19.5" customHeight="1" x14ac:dyDescent="0.25">
      <c r="A97" s="103"/>
      <c r="B97" s="66"/>
      <c r="C97" s="104"/>
      <c r="D97" s="105"/>
      <c r="F97" s="226"/>
      <c r="G97" s="196" t="s">
        <v>167</v>
      </c>
      <c r="H97" s="197"/>
      <c r="I97" s="197"/>
      <c r="J97" s="197"/>
      <c r="K97" s="197"/>
      <c r="L97" s="197"/>
      <c r="M97" s="198"/>
      <c r="N97" s="205" t="s">
        <v>173</v>
      </c>
      <c r="O97" s="208"/>
    </row>
    <row r="98" spans="1:15" ht="27" customHeight="1" x14ac:dyDescent="0.25">
      <c r="A98" s="78" t="s">
        <v>145</v>
      </c>
      <c r="B98" s="41">
        <v>120</v>
      </c>
      <c r="C98" s="56">
        <f>C92-C93+C94</f>
        <v>0</v>
      </c>
      <c r="D98" s="57">
        <f>D92-D93+D94</f>
        <v>0</v>
      </c>
      <c r="F98" s="227"/>
      <c r="G98" s="199"/>
      <c r="H98" s="200"/>
      <c r="I98" s="200"/>
      <c r="J98" s="200"/>
      <c r="K98" s="200"/>
      <c r="L98" s="200"/>
      <c r="M98" s="201"/>
      <c r="N98" s="206"/>
      <c r="O98" s="209"/>
    </row>
    <row r="99" spans="1:15" ht="21.75" customHeight="1" x14ac:dyDescent="0.25">
      <c r="A99" s="47" t="s">
        <v>146</v>
      </c>
      <c r="B99" s="41">
        <v>130</v>
      </c>
      <c r="C99" s="49"/>
      <c r="D99" s="96"/>
      <c r="F99" s="227"/>
      <c r="G99" s="199"/>
      <c r="H99" s="200"/>
      <c r="I99" s="200"/>
      <c r="J99" s="200"/>
      <c r="K99" s="200"/>
      <c r="L99" s="200"/>
      <c r="M99" s="201"/>
      <c r="N99" s="206"/>
      <c r="O99" s="209"/>
    </row>
    <row r="100" spans="1:15" ht="29.25" customHeight="1" thickBot="1" x14ac:dyDescent="0.3">
      <c r="A100" s="106" t="s">
        <v>148</v>
      </c>
      <c r="B100" s="84">
        <v>140</v>
      </c>
      <c r="C100" s="107">
        <f>C98-C99</f>
        <v>0</v>
      </c>
      <c r="D100" s="108">
        <f>D98-D99</f>
        <v>0</v>
      </c>
      <c r="F100" s="227"/>
      <c r="G100" s="199"/>
      <c r="H100" s="200"/>
      <c r="I100" s="200"/>
      <c r="J100" s="200"/>
      <c r="K100" s="200"/>
      <c r="L100" s="200"/>
      <c r="M100" s="201"/>
      <c r="N100" s="206"/>
      <c r="O100" s="209"/>
    </row>
    <row r="101" spans="1:15" ht="15" customHeight="1" x14ac:dyDescent="0.25">
      <c r="F101" s="227"/>
      <c r="G101" s="199"/>
      <c r="H101" s="200"/>
      <c r="I101" s="200"/>
      <c r="J101" s="200"/>
      <c r="K101" s="200"/>
      <c r="L101" s="200"/>
      <c r="M101" s="201"/>
      <c r="N101" s="206"/>
      <c r="O101" s="209"/>
    </row>
    <row r="102" spans="1:15" ht="15" customHeight="1" x14ac:dyDescent="0.25">
      <c r="F102" s="227"/>
      <c r="G102" s="199"/>
      <c r="H102" s="200"/>
      <c r="I102" s="200"/>
      <c r="J102" s="200"/>
      <c r="K102" s="200"/>
      <c r="L102" s="200"/>
      <c r="M102" s="201"/>
      <c r="N102" s="206"/>
      <c r="O102" s="209"/>
    </row>
    <row r="103" spans="1:15" ht="15" customHeight="1" x14ac:dyDescent="0.25">
      <c r="F103" s="227"/>
      <c r="G103" s="199"/>
      <c r="H103" s="200"/>
      <c r="I103" s="200"/>
      <c r="J103" s="200"/>
      <c r="K103" s="200"/>
      <c r="L103" s="200"/>
      <c r="M103" s="201"/>
      <c r="N103" s="206"/>
      <c r="O103" s="209"/>
    </row>
    <row r="104" spans="1:15" ht="15" customHeight="1" x14ac:dyDescent="0.25">
      <c r="F104" s="227"/>
      <c r="G104" s="199"/>
      <c r="H104" s="200"/>
      <c r="I104" s="200"/>
      <c r="J104" s="200"/>
      <c r="K104" s="200"/>
      <c r="L104" s="200"/>
      <c r="M104" s="201"/>
      <c r="N104" s="206"/>
      <c r="O104" s="209"/>
    </row>
    <row r="105" spans="1:15" ht="15" customHeight="1" x14ac:dyDescent="0.25">
      <c r="F105" s="227"/>
      <c r="G105" s="199"/>
      <c r="H105" s="200"/>
      <c r="I105" s="200"/>
      <c r="J105" s="200"/>
      <c r="K105" s="200"/>
      <c r="L105" s="200"/>
      <c r="M105" s="201"/>
      <c r="N105" s="206"/>
      <c r="O105" s="209"/>
    </row>
    <row r="106" spans="1:15" ht="15" customHeight="1" x14ac:dyDescent="0.25">
      <c r="F106" s="227"/>
      <c r="G106" s="199"/>
      <c r="H106" s="200"/>
      <c r="I106" s="200"/>
      <c r="J106" s="200"/>
      <c r="K106" s="200"/>
      <c r="L106" s="200"/>
      <c r="M106" s="201"/>
      <c r="N106" s="206"/>
      <c r="O106" s="209"/>
    </row>
    <row r="107" spans="1:15" ht="15" customHeight="1" x14ac:dyDescent="0.25">
      <c r="F107" s="227"/>
      <c r="G107" s="199"/>
      <c r="H107" s="200"/>
      <c r="I107" s="200"/>
      <c r="J107" s="200"/>
      <c r="K107" s="200"/>
      <c r="L107" s="200"/>
      <c r="M107" s="201"/>
      <c r="N107" s="206"/>
      <c r="O107" s="209"/>
    </row>
    <row r="108" spans="1:15" ht="15" customHeight="1" x14ac:dyDescent="0.25">
      <c r="F108" s="227"/>
      <c r="G108" s="199"/>
      <c r="H108" s="200"/>
      <c r="I108" s="200"/>
      <c r="J108" s="200"/>
      <c r="K108" s="200"/>
      <c r="L108" s="200"/>
      <c r="M108" s="201"/>
      <c r="N108" s="206"/>
      <c r="O108" s="209"/>
    </row>
    <row r="109" spans="1:15" ht="28.5" customHeight="1" x14ac:dyDescent="0.25">
      <c r="F109" s="227"/>
      <c r="G109" s="199"/>
      <c r="H109" s="200"/>
      <c r="I109" s="200"/>
      <c r="J109" s="200"/>
      <c r="K109" s="200"/>
      <c r="L109" s="200"/>
      <c r="M109" s="201"/>
      <c r="N109" s="206"/>
      <c r="O109" s="209"/>
    </row>
    <row r="110" spans="1:15" ht="15" customHeight="1" x14ac:dyDescent="0.25">
      <c r="F110" s="227"/>
      <c r="G110" s="199"/>
      <c r="H110" s="200"/>
      <c r="I110" s="200"/>
      <c r="J110" s="200"/>
      <c r="K110" s="200"/>
      <c r="L110" s="200"/>
      <c r="M110" s="201"/>
      <c r="N110" s="206"/>
      <c r="O110" s="209"/>
    </row>
    <row r="111" spans="1:15" ht="16.5" customHeight="1" x14ac:dyDescent="0.25">
      <c r="B111" s="24"/>
      <c r="F111" s="227"/>
      <c r="G111" s="199"/>
      <c r="H111" s="200"/>
      <c r="I111" s="200"/>
      <c r="J111" s="200"/>
      <c r="K111" s="200"/>
      <c r="L111" s="200"/>
      <c r="M111" s="201"/>
      <c r="N111" s="206"/>
      <c r="O111" s="209"/>
    </row>
    <row r="112" spans="1:15" ht="15" customHeight="1" x14ac:dyDescent="0.25">
      <c r="F112" s="227"/>
      <c r="G112" s="199"/>
      <c r="H112" s="200"/>
      <c r="I112" s="200"/>
      <c r="J112" s="200"/>
      <c r="K112" s="200"/>
      <c r="L112" s="200"/>
      <c r="M112" s="201"/>
      <c r="N112" s="206"/>
      <c r="O112" s="209"/>
    </row>
    <row r="113" spans="6:15" ht="15" customHeight="1" x14ac:dyDescent="0.25">
      <c r="F113" s="227"/>
      <c r="G113" s="199"/>
      <c r="H113" s="200"/>
      <c r="I113" s="200"/>
      <c r="J113" s="200"/>
      <c r="K113" s="200"/>
      <c r="L113" s="200"/>
      <c r="M113" s="201"/>
      <c r="N113" s="206"/>
      <c r="O113" s="209"/>
    </row>
    <row r="114" spans="6:15" ht="15" customHeight="1" x14ac:dyDescent="0.25">
      <c r="F114" s="227"/>
      <c r="G114" s="199"/>
      <c r="H114" s="200"/>
      <c r="I114" s="200"/>
      <c r="J114" s="200"/>
      <c r="K114" s="200"/>
      <c r="L114" s="200"/>
      <c r="M114" s="201"/>
      <c r="N114" s="206"/>
      <c r="O114" s="209"/>
    </row>
    <row r="115" spans="6:15" ht="15" customHeight="1" x14ac:dyDescent="0.25">
      <c r="F115" s="227"/>
      <c r="G115" s="199"/>
      <c r="H115" s="200"/>
      <c r="I115" s="200"/>
      <c r="J115" s="200"/>
      <c r="K115" s="200"/>
      <c r="L115" s="200"/>
      <c r="M115" s="201"/>
      <c r="N115" s="206"/>
      <c r="O115" s="209"/>
    </row>
    <row r="116" spans="6:15" ht="15" customHeight="1" x14ac:dyDescent="0.25">
      <c r="F116" s="227"/>
      <c r="G116" s="199"/>
      <c r="H116" s="200"/>
      <c r="I116" s="200"/>
      <c r="J116" s="200"/>
      <c r="K116" s="200"/>
      <c r="L116" s="200"/>
      <c r="M116" s="201"/>
      <c r="N116" s="206"/>
      <c r="O116" s="209"/>
    </row>
    <row r="117" spans="6:15" ht="15" customHeight="1" x14ac:dyDescent="0.25">
      <c r="F117" s="228"/>
      <c r="G117" s="202"/>
      <c r="H117" s="203"/>
      <c r="I117" s="203"/>
      <c r="J117" s="203"/>
      <c r="K117" s="203"/>
      <c r="L117" s="203"/>
      <c r="M117" s="204"/>
      <c r="N117" s="207"/>
      <c r="O117" s="210"/>
    </row>
    <row r="118" spans="6:15" ht="39.75" customHeight="1" x14ac:dyDescent="0.25">
      <c r="F118" s="120"/>
      <c r="G118" s="195" t="s">
        <v>168</v>
      </c>
      <c r="H118" s="195"/>
      <c r="I118" s="195"/>
      <c r="J118" s="195"/>
      <c r="K118" s="195"/>
      <c r="L118" s="195"/>
      <c r="M118" s="195"/>
      <c r="N118" s="131" t="s">
        <v>174</v>
      </c>
      <c r="O118" s="132"/>
    </row>
    <row r="119" spans="6:15" ht="39.75" customHeight="1" x14ac:dyDescent="0.25">
      <c r="F119" s="120"/>
      <c r="G119" s="195" t="s">
        <v>169</v>
      </c>
      <c r="H119" s="195"/>
      <c r="I119" s="195"/>
      <c r="J119" s="195"/>
      <c r="K119" s="195"/>
      <c r="L119" s="195"/>
      <c r="M119" s="195"/>
      <c r="N119" s="131" t="s">
        <v>175</v>
      </c>
      <c r="O119" s="132"/>
    </row>
    <row r="120" spans="6:15" ht="54" customHeight="1" x14ac:dyDescent="0.25">
      <c r="F120" s="120"/>
      <c r="G120" s="195" t="s">
        <v>170</v>
      </c>
      <c r="H120" s="195"/>
      <c r="I120" s="195"/>
      <c r="J120" s="195"/>
      <c r="K120" s="195"/>
      <c r="L120" s="195"/>
      <c r="M120" s="195"/>
      <c r="N120" s="131" t="s">
        <v>176</v>
      </c>
      <c r="O120" s="132"/>
    </row>
    <row r="121" spans="6:15" ht="183" customHeight="1" x14ac:dyDescent="0.25">
      <c r="F121" s="120"/>
      <c r="G121" s="195" t="s">
        <v>171</v>
      </c>
      <c r="H121" s="195"/>
      <c r="I121" s="195"/>
      <c r="J121" s="195"/>
      <c r="K121" s="195"/>
      <c r="L121" s="195"/>
      <c r="M121" s="195"/>
      <c r="N121" s="131" t="s">
        <v>177</v>
      </c>
      <c r="O121" s="132"/>
    </row>
    <row r="122" spans="6:15" ht="129.75" customHeight="1" x14ac:dyDescent="0.25">
      <c r="F122" s="130">
        <v>4</v>
      </c>
      <c r="G122" s="195" t="s">
        <v>172</v>
      </c>
      <c r="H122" s="195"/>
      <c r="I122" s="195"/>
      <c r="J122" s="195"/>
      <c r="K122" s="195"/>
      <c r="L122" s="195"/>
      <c r="M122" s="195"/>
      <c r="N122" s="131" t="s">
        <v>129</v>
      </c>
      <c r="O122" s="132"/>
    </row>
    <row r="123" spans="6:15" ht="33" customHeight="1" x14ac:dyDescent="0.25">
      <c r="F123" s="130">
        <v>5</v>
      </c>
      <c r="G123" s="194" t="s">
        <v>178</v>
      </c>
      <c r="H123" s="194"/>
      <c r="I123" s="194"/>
      <c r="J123" s="194"/>
      <c r="K123" s="194"/>
      <c r="L123" s="194"/>
      <c r="M123" s="194"/>
      <c r="N123" s="131" t="s">
        <v>131</v>
      </c>
      <c r="O123" s="122">
        <f>O10+O83+O122</f>
        <v>0</v>
      </c>
    </row>
    <row r="124" spans="6:15" ht="28.5" customHeight="1" x14ac:dyDescent="0.25">
      <c r="F124" s="130">
        <v>6</v>
      </c>
      <c r="G124" s="194" t="s">
        <v>179</v>
      </c>
      <c r="H124" s="194"/>
      <c r="I124" s="194"/>
      <c r="J124" s="194"/>
      <c r="K124" s="194"/>
      <c r="L124" s="194"/>
      <c r="M124" s="194"/>
      <c r="N124" s="131" t="s">
        <v>133</v>
      </c>
      <c r="O124" s="122">
        <f>O9+O123</f>
        <v>0</v>
      </c>
    </row>
    <row r="125" spans="6:15" ht="15" customHeight="1" x14ac:dyDescent="0.25">
      <c r="F125" s="130">
        <v>7</v>
      </c>
      <c r="G125" s="194" t="s">
        <v>147</v>
      </c>
      <c r="H125" s="194"/>
      <c r="I125" s="194"/>
      <c r="J125" s="194"/>
      <c r="K125" s="194"/>
      <c r="L125" s="194"/>
      <c r="M125" s="194"/>
      <c r="N125" s="131" t="s">
        <v>137</v>
      </c>
      <c r="O125" s="123">
        <v>0.5</v>
      </c>
    </row>
    <row r="126" spans="6:15" ht="30.75" customHeight="1" x14ac:dyDescent="0.25">
      <c r="F126" s="130">
        <v>8</v>
      </c>
      <c r="G126" s="194" t="s">
        <v>182</v>
      </c>
      <c r="H126" s="194"/>
      <c r="I126" s="194"/>
      <c r="J126" s="194"/>
      <c r="K126" s="194"/>
      <c r="L126" s="194"/>
      <c r="M126" s="194"/>
      <c r="N126" s="131" t="s">
        <v>142</v>
      </c>
      <c r="O126" s="122">
        <f>O124*O125</f>
        <v>0</v>
      </c>
    </row>
    <row r="127" spans="6:15" ht="27.75" thickBot="1" x14ac:dyDescent="0.3">
      <c r="F127" s="109">
        <v>9</v>
      </c>
      <c r="G127" s="233" t="s">
        <v>181</v>
      </c>
      <c r="H127" s="233"/>
      <c r="I127" s="233"/>
      <c r="J127" s="233"/>
      <c r="K127" s="233"/>
      <c r="L127" s="233"/>
      <c r="M127" s="233"/>
      <c r="N127" s="121" t="s">
        <v>183</v>
      </c>
      <c r="O127" s="134">
        <f>AmpopArajarkutyun!T32</f>
        <v>0</v>
      </c>
    </row>
  </sheetData>
  <sheetProtection algorithmName="SHA-512" hashValue="JbiGfqTKyS5L7MOe2c88FuFx3udrAm9cGClPNp2CLUlY2C7gXnxmM1JaCJTQGXfOj9H3wwY9GRb6AnS3P0B3ZQ==" saltValue="B5hfsDBeP4PfZjvd1sSQFQ==" spinCount="100000" sheet="1" selectLockedCells="1"/>
  <mergeCells count="104">
    <mergeCell ref="F97:F117"/>
    <mergeCell ref="F83:F89"/>
    <mergeCell ref="G83:M89"/>
    <mergeCell ref="N83:N89"/>
    <mergeCell ref="O83:O89"/>
    <mergeCell ref="F90:F93"/>
    <mergeCell ref="G90:M93"/>
    <mergeCell ref="N90:N93"/>
    <mergeCell ref="O90:O93"/>
    <mergeCell ref="F94:F96"/>
    <mergeCell ref="G94:M96"/>
    <mergeCell ref="N94:N96"/>
    <mergeCell ref="O94:O96"/>
    <mergeCell ref="A74:D74"/>
    <mergeCell ref="F74:F79"/>
    <mergeCell ref="G74:M79"/>
    <mergeCell ref="N74:N79"/>
    <mergeCell ref="O74:O79"/>
    <mergeCell ref="F80:F82"/>
    <mergeCell ref="G80:M82"/>
    <mergeCell ref="N80:N82"/>
    <mergeCell ref="O80:O82"/>
    <mergeCell ref="F55:F59"/>
    <mergeCell ref="G55:M59"/>
    <mergeCell ref="N55:N59"/>
    <mergeCell ref="O55:O59"/>
    <mergeCell ref="A73:D73"/>
    <mergeCell ref="F60:F68"/>
    <mergeCell ref="G60:M68"/>
    <mergeCell ref="N60:N68"/>
    <mergeCell ref="O60:O68"/>
    <mergeCell ref="F69:F73"/>
    <mergeCell ref="G69:M73"/>
    <mergeCell ref="N69:N73"/>
    <mergeCell ref="O69:O73"/>
    <mergeCell ref="F40:F41"/>
    <mergeCell ref="G40:M41"/>
    <mergeCell ref="N40:N41"/>
    <mergeCell ref="O40:O41"/>
    <mergeCell ref="F42:F47"/>
    <mergeCell ref="G42:M47"/>
    <mergeCell ref="N42:N47"/>
    <mergeCell ref="O42:O47"/>
    <mergeCell ref="F48:F54"/>
    <mergeCell ref="G48:M54"/>
    <mergeCell ref="N48:N54"/>
    <mergeCell ref="O48:O54"/>
    <mergeCell ref="G28:M32"/>
    <mergeCell ref="N28:N32"/>
    <mergeCell ref="O28:O32"/>
    <mergeCell ref="F33:F34"/>
    <mergeCell ref="G33:M34"/>
    <mergeCell ref="N33:N34"/>
    <mergeCell ref="O33:O34"/>
    <mergeCell ref="A34:D34"/>
    <mergeCell ref="F35:F39"/>
    <mergeCell ref="G35:M39"/>
    <mergeCell ref="N35:N39"/>
    <mergeCell ref="O35:O39"/>
    <mergeCell ref="G7:M7"/>
    <mergeCell ref="G8:M8"/>
    <mergeCell ref="G9:M9"/>
    <mergeCell ref="F10:F13"/>
    <mergeCell ref="G10:M13"/>
    <mergeCell ref="N10:N13"/>
    <mergeCell ref="O10:O13"/>
    <mergeCell ref="G14:M14"/>
    <mergeCell ref="F15:F16"/>
    <mergeCell ref="G15:M16"/>
    <mergeCell ref="A1:D2"/>
    <mergeCell ref="F1:O1"/>
    <mergeCell ref="F2:O2"/>
    <mergeCell ref="A3:D4"/>
    <mergeCell ref="F3:M3"/>
    <mergeCell ref="N3:O3"/>
    <mergeCell ref="F4:M4"/>
    <mergeCell ref="N4:O5"/>
    <mergeCell ref="A5:D6"/>
    <mergeCell ref="F6:I6"/>
    <mergeCell ref="N6:O6"/>
    <mergeCell ref="G127:M127"/>
    <mergeCell ref="N15:N16"/>
    <mergeCell ref="O15:O16"/>
    <mergeCell ref="F17:F22"/>
    <mergeCell ref="G17:M22"/>
    <mergeCell ref="N17:N22"/>
    <mergeCell ref="O17:O22"/>
    <mergeCell ref="F23:F27"/>
    <mergeCell ref="G23:M27"/>
    <mergeCell ref="N23:N27"/>
    <mergeCell ref="O23:O27"/>
    <mergeCell ref="G125:M125"/>
    <mergeCell ref="G126:M126"/>
    <mergeCell ref="G120:M120"/>
    <mergeCell ref="G121:M121"/>
    <mergeCell ref="G122:M122"/>
    <mergeCell ref="G123:M123"/>
    <mergeCell ref="G124:M124"/>
    <mergeCell ref="G118:M118"/>
    <mergeCell ref="G119:M119"/>
    <mergeCell ref="G97:M117"/>
    <mergeCell ref="N97:N117"/>
    <mergeCell ref="O97:O117"/>
    <mergeCell ref="F28:F32"/>
  </mergeCells>
  <conditionalFormatting sqref="C33">
    <cfRule type="cellIs" dxfId="91" priority="4" operator="notEqual">
      <formula>$C$71</formula>
    </cfRule>
  </conditionalFormatting>
  <conditionalFormatting sqref="C71">
    <cfRule type="cellIs" dxfId="90" priority="3" operator="notEqual">
      <formula>$C$33</formula>
    </cfRule>
  </conditionalFormatting>
  <conditionalFormatting sqref="D33">
    <cfRule type="cellIs" dxfId="89" priority="2" operator="notEqual">
      <formula>$D$71</formula>
    </cfRule>
  </conditionalFormatting>
  <conditionalFormatting sqref="D71">
    <cfRule type="cellIs" dxfId="88" priority="1" operator="notEqual">
      <formula>$D$33</formula>
    </cfRule>
  </conditionalFormatting>
  <pageMargins left="0.7" right="0.34375" top="0.75" bottom="0.63541666666666663"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AmpopArajarkutyun</vt: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2024-04-23T06:32:40Z</dcterms:modified>
</cp:coreProperties>
</file>